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T:\020介護保険担当\010介護保険\065事業所\020指導・監査\09集団指導（２市１町）\R7集団指導\☆掲載版\起案用\"/>
    </mc:Choice>
  </mc:AlternateContent>
  <xr:revisionPtr revIDLastSave="0" documentId="13_ncr:1_{270DAA4F-186A-400C-B56E-951BB057D91B}" xr6:coauthVersionLast="47" xr6:coauthVersionMax="47" xr10:uidLastSave="{00000000-0000-0000-0000-000000000000}"/>
  <bookViews>
    <workbookView xWindow="-108" yWindow="-108" windowWidth="23256" windowHeight="12456" xr2:uid="{00000000-000D-0000-FFFF-FFFF00000000}"/>
  </bookViews>
  <sheets>
    <sheet name="密着デイ" sheetId="2" r:id="rId1"/>
    <sheet name="人員・設備" sheetId="7" r:id="rId2"/>
    <sheet name="運営" sheetId="8" r:id="rId3"/>
    <sheet name="地密通所（1枚版）" sheetId="51" r:id="rId4"/>
    <sheet name="シフト記号表（勤務時間帯）" sheetId="52" r:id="rId5"/>
    <sheet name="報酬" sheetId="9" r:id="rId6"/>
    <sheet name="入浴介助加算（Ⅰ）（Ⅱ）" sheetId="14" r:id="rId7"/>
    <sheet name="中重度者ケア体制加算" sheetId="15" r:id="rId8"/>
    <sheet name="生活機能向上連携加算 (Ⅰ)" sheetId="16" r:id="rId9"/>
    <sheet name="生活機能向上連携加算（Ⅱ）" sheetId="17" r:id="rId10"/>
    <sheet name="個別機能訓練（Ⅰ）イ " sheetId="18" r:id="rId11"/>
    <sheet name="個別機能訓練（Ⅰ）ロ" sheetId="19" r:id="rId12"/>
    <sheet name="個別機能訓練（Ⅱ)" sheetId="46" r:id="rId13"/>
    <sheet name="認知症加算" sheetId="20" r:id="rId14"/>
    <sheet name="若年性認知症利用者受入加算" sheetId="21" r:id="rId15"/>
    <sheet name="栄養アセスメント加算" sheetId="22" r:id="rId16"/>
    <sheet name="栄養改善加算" sheetId="23" r:id="rId17"/>
    <sheet name="口腔・栄養スクリーニング加算（Ⅰ）" sheetId="48" r:id="rId18"/>
    <sheet name="口腔・栄養スクリーニング加算（Ⅱ）" sheetId="49" r:id="rId19"/>
    <sheet name="口腔機能向上（Ⅰ）" sheetId="24" r:id="rId20"/>
    <sheet name="口腔機能向上（Ⅱ）" sheetId="25" r:id="rId21"/>
    <sheet name="科学的介護推進体制加算  " sheetId="26" r:id="rId22"/>
    <sheet name="サービス提供体制強化加算Ⅰ" sheetId="27" r:id="rId23"/>
    <sheet name="サービス提供体制強化加算Ⅱ" sheetId="28" r:id="rId24"/>
    <sheet name="サービス提供体制強化加算Ⅲ" sheetId="29" r:id="rId25"/>
    <sheet name="一体的サービス提供加算" sheetId="50" r:id="rId26"/>
    <sheet name="生活機能向上グループ活動加算" sheetId="33" r:id="rId27"/>
    <sheet name="Sheet3" sheetId="53" r:id="rId28"/>
  </sheets>
  <externalReferences>
    <externalReference r:id="rId29"/>
    <externalReference r:id="rId30"/>
  </externalReferences>
  <definedNames>
    <definedName name="【記載例】シフト記号" localSheetId="4">'シフト記号表（勤務時間帯）'!$C$6:$C$35</definedName>
    <definedName name="【記載例】シフト記号">'[1]【記載例】シフト記号表（勤務時間帯）'!$C$6:$C$35</definedName>
    <definedName name="_xlnm.Print_Area" localSheetId="22">サービス提供体制強化加算Ⅰ!$A$1:$R$33</definedName>
    <definedName name="_xlnm.Print_Area" localSheetId="23">サービス提供体制強化加算Ⅱ!$A$1:$R$33</definedName>
    <definedName name="_xlnm.Print_Area" localSheetId="24">サービス提供体制強化加算Ⅲ!$A$1:$R$33</definedName>
    <definedName name="_xlnm.Print_Area" localSheetId="25">一体的サービス提供加算!$A$1:$C$17</definedName>
    <definedName name="_xlnm.Print_Area" localSheetId="2">運営!$A$1:$AN$430</definedName>
    <definedName name="_xlnm.Print_Area" localSheetId="15">栄養アセスメント加算!$A$1:$Q$18</definedName>
    <definedName name="_xlnm.Print_Area" localSheetId="16">栄養改善加算!$A$1:$Q$19</definedName>
    <definedName name="_xlnm.Print_Area" localSheetId="21">'科学的介護推進体制加算  '!$A$1:$Q$19</definedName>
    <definedName name="_xlnm.Print_Area" localSheetId="10">'個別機能訓練（Ⅰ）イ '!$A$1:$C$32</definedName>
    <definedName name="_xlnm.Print_Area" localSheetId="11">'個別機能訓練（Ⅰ）ロ'!$A$1:$C$33</definedName>
    <definedName name="_xlnm.Print_Area" localSheetId="12">'個別機能訓練（Ⅱ)'!$A$1:$C$12</definedName>
    <definedName name="_xlnm.Print_Area" localSheetId="17">'口腔・栄養スクリーニング加算（Ⅰ）'!$A$1:$C$13</definedName>
    <definedName name="_xlnm.Print_Area" localSheetId="18">'口腔・栄養スクリーニング加算（Ⅱ）'!$A$1:$C$13</definedName>
    <definedName name="_xlnm.Print_Area" localSheetId="19">'口腔機能向上（Ⅰ）'!$A$1:$C$36</definedName>
    <definedName name="_xlnm.Print_Area" localSheetId="20">'口腔機能向上（Ⅱ）'!$A$1:$C$37</definedName>
    <definedName name="_xlnm.Print_Area" localSheetId="14">若年性認知症利用者受入加算!$A$1:$C$14</definedName>
    <definedName name="_xlnm.Print_Area" localSheetId="1">人員・設備!$A$1:$AI$69</definedName>
    <definedName name="_xlnm.Print_Area" localSheetId="26">生活機能向上グループ活動加算!$A$1:$D$82</definedName>
    <definedName name="_xlnm.Print_Area" localSheetId="8">'生活機能向上連携加算 (Ⅰ)'!$A$1:$C$27</definedName>
    <definedName name="_xlnm.Print_Area" localSheetId="9">'生活機能向上連携加算（Ⅱ）'!$A$1:$C$27</definedName>
    <definedName name="_xlnm.Print_Area" localSheetId="3">'地密通所（1枚版）'!$A$1:$BF$72</definedName>
    <definedName name="_xlnm.Print_Area" localSheetId="7">中重度者ケア体制加算!$A$1:$Q$42</definedName>
    <definedName name="_xlnm.Print_Area" localSheetId="6">'入浴介助加算（Ⅰ）（Ⅱ）'!$A$1:$C$18</definedName>
    <definedName name="_xlnm.Print_Area" localSheetId="13">認知症加算!$A$1:$R$48</definedName>
    <definedName name="_xlnm.Print_Area" localSheetId="5">報酬!$A$1:$AN$106</definedName>
    <definedName name="_xlnm.Print_Area" localSheetId="0">密着デイ!$A$1:$AN$47</definedName>
    <definedName name="_xlnm.Print_Titles" localSheetId="3">'地密通所（1枚版）'!$1:$21</definedName>
    <definedName name="シフト記号表" localSheetId="4">'シフト記号表（勤務時間帯）'!$C$6:$C$35</definedName>
    <definedName name="シフト記号表" localSheetId="3">'[1]シフト記号表（勤務時間帯）'!$C$6:$C$35</definedName>
    <definedName name="シフト記号表">[2]シフト記号表!$C$6:$C$35</definedName>
    <definedName name="職種" localSheetId="4">[1]プルダウン・リスト!$C$12:$L$12</definedName>
    <definedName name="職種" localSheetId="3">[1]プルダウン・リスト!$C$12:$L$12</definedName>
    <definedName name="職種">[2]プルダウン・リスト!$C$12:$L$12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5" i="52" l="1"/>
  <c r="Q25" i="52"/>
  <c r="K25" i="52"/>
  <c r="S24" i="52"/>
  <c r="Q24" i="52"/>
  <c r="K24" i="52"/>
  <c r="S23" i="52"/>
  <c r="Q23" i="52"/>
  <c r="K23" i="52"/>
  <c r="S22" i="52"/>
  <c r="U22" i="52" s="1"/>
  <c r="Q22" i="52"/>
  <c r="K22" i="52"/>
  <c r="S21" i="52"/>
  <c r="Q21" i="52"/>
  <c r="K21" i="52"/>
  <c r="S20" i="52"/>
  <c r="U20" i="52" s="1"/>
  <c r="Q20" i="52"/>
  <c r="K20" i="52"/>
  <c r="S19" i="52"/>
  <c r="Q19" i="52"/>
  <c r="K19" i="52"/>
  <c r="S18" i="52"/>
  <c r="Q18" i="52"/>
  <c r="K18" i="52"/>
  <c r="S17" i="52"/>
  <c r="Q17" i="52"/>
  <c r="K17" i="52"/>
  <c r="S16" i="52"/>
  <c r="Q16" i="52"/>
  <c r="K16" i="52"/>
  <c r="S15" i="52"/>
  <c r="Q15" i="52"/>
  <c r="K15" i="52"/>
  <c r="S14" i="52"/>
  <c r="U14" i="52" s="1"/>
  <c r="Q14" i="52"/>
  <c r="K14" i="52"/>
  <c r="S13" i="52"/>
  <c r="Q13" i="52"/>
  <c r="K13" i="52"/>
  <c r="S12" i="52"/>
  <c r="U12" i="52" s="1"/>
  <c r="Q12" i="52"/>
  <c r="K12" i="52"/>
  <c r="S11" i="52"/>
  <c r="Q11" i="52"/>
  <c r="K11" i="52"/>
  <c r="S10" i="52"/>
  <c r="Q10" i="52"/>
  <c r="K10" i="52"/>
  <c r="S9" i="52"/>
  <c r="Q9" i="52"/>
  <c r="K9" i="52"/>
  <c r="S8" i="52"/>
  <c r="Q8" i="52"/>
  <c r="K8" i="52"/>
  <c r="S7" i="52"/>
  <c r="Q7" i="52"/>
  <c r="K7" i="52"/>
  <c r="S6" i="52"/>
  <c r="U6" i="52" s="1"/>
  <c r="Q6" i="52"/>
  <c r="K6" i="52"/>
  <c r="AW72" i="51"/>
  <c r="AV72" i="51"/>
  <c r="AU72" i="51"/>
  <c r="AT72" i="51"/>
  <c r="AS72" i="51"/>
  <c r="AR72" i="51"/>
  <c r="AQ72" i="51"/>
  <c r="AP72" i="51"/>
  <c r="AO72" i="51"/>
  <c r="AN72" i="51"/>
  <c r="AM72" i="51"/>
  <c r="AL72" i="51"/>
  <c r="AK72" i="51"/>
  <c r="AJ72" i="51"/>
  <c r="AI72" i="51"/>
  <c r="AH72" i="51"/>
  <c r="AG72" i="51"/>
  <c r="AF72" i="51"/>
  <c r="AE72" i="51"/>
  <c r="AD72" i="51"/>
  <c r="AC72" i="51"/>
  <c r="AB72" i="51"/>
  <c r="AA72" i="51"/>
  <c r="Z72" i="51"/>
  <c r="Y72" i="51"/>
  <c r="X72" i="51"/>
  <c r="W72" i="51"/>
  <c r="V72" i="51"/>
  <c r="U72" i="51"/>
  <c r="T72" i="51"/>
  <c r="S72" i="51"/>
  <c r="AW67" i="51"/>
  <c r="AV67" i="51"/>
  <c r="AU67" i="51"/>
  <c r="AT67" i="51"/>
  <c r="AS67" i="51"/>
  <c r="AR67" i="51"/>
  <c r="AQ67" i="51"/>
  <c r="AP67" i="51"/>
  <c r="AO67" i="51"/>
  <c r="AN67" i="51"/>
  <c r="AM67" i="51"/>
  <c r="AL67" i="51"/>
  <c r="AK67" i="51"/>
  <c r="AJ67" i="51"/>
  <c r="AI67" i="51"/>
  <c r="AH67" i="51"/>
  <c r="AG67" i="51"/>
  <c r="AF67" i="51"/>
  <c r="AE67" i="51"/>
  <c r="AD67" i="51"/>
  <c r="AC67" i="51"/>
  <c r="AB67" i="51"/>
  <c r="AA67" i="51"/>
  <c r="Z67" i="51"/>
  <c r="Y67" i="51"/>
  <c r="X67" i="51"/>
  <c r="W67" i="51"/>
  <c r="V67" i="51"/>
  <c r="U67" i="51"/>
  <c r="T67" i="51"/>
  <c r="S67" i="51"/>
  <c r="AW60" i="51"/>
  <c r="AV60" i="51"/>
  <c r="AU60" i="51"/>
  <c r="AT60" i="51"/>
  <c r="AS60" i="51"/>
  <c r="AR60" i="51"/>
  <c r="AQ60" i="51"/>
  <c r="AP60" i="51"/>
  <c r="AO60" i="51"/>
  <c r="AN60" i="51"/>
  <c r="AM60" i="51"/>
  <c r="AL60" i="51"/>
  <c r="AK60" i="51"/>
  <c r="AJ60" i="51"/>
  <c r="AI60" i="51"/>
  <c r="AH60" i="51"/>
  <c r="AG60" i="51"/>
  <c r="AF60" i="51"/>
  <c r="AE60" i="51"/>
  <c r="AD60" i="51"/>
  <c r="AC60" i="51"/>
  <c r="AB60" i="51"/>
  <c r="AA60" i="51"/>
  <c r="Z60" i="51"/>
  <c r="Y60" i="51"/>
  <c r="X60" i="51"/>
  <c r="W60" i="51"/>
  <c r="V60" i="51"/>
  <c r="U60" i="51"/>
  <c r="T60" i="51"/>
  <c r="S60" i="51"/>
  <c r="F60" i="51"/>
  <c r="AW59" i="51"/>
  <c r="AV59" i="51"/>
  <c r="AU59" i="51"/>
  <c r="AT59" i="51"/>
  <c r="AS59" i="51"/>
  <c r="AR59" i="51"/>
  <c r="AQ59" i="51"/>
  <c r="AP59" i="51"/>
  <c r="AO59" i="51"/>
  <c r="AN59" i="51"/>
  <c r="AM59" i="51"/>
  <c r="AL59" i="51"/>
  <c r="AK59" i="51"/>
  <c r="AJ59" i="51"/>
  <c r="AI59" i="51"/>
  <c r="AH59" i="51"/>
  <c r="AG59" i="51"/>
  <c r="AF59" i="51"/>
  <c r="AE59" i="51"/>
  <c r="AD59" i="51"/>
  <c r="AC59" i="51"/>
  <c r="AB59" i="51"/>
  <c r="AA59" i="51"/>
  <c r="Z59" i="51"/>
  <c r="Y59" i="51"/>
  <c r="X59" i="51"/>
  <c r="W59" i="51"/>
  <c r="V59" i="51"/>
  <c r="U59" i="51"/>
  <c r="T59" i="51"/>
  <c r="S59" i="51"/>
  <c r="AW57" i="51"/>
  <c r="AV57" i="51"/>
  <c r="AU57" i="51"/>
  <c r="AT57" i="51"/>
  <c r="AS57" i="51"/>
  <c r="AR57" i="51"/>
  <c r="AQ57" i="51"/>
  <c r="AP57" i="51"/>
  <c r="AO57" i="51"/>
  <c r="AN57" i="51"/>
  <c r="AM57" i="51"/>
  <c r="AL57" i="51"/>
  <c r="AK57" i="51"/>
  <c r="AJ57" i="51"/>
  <c r="AI57" i="51"/>
  <c r="AH57" i="51"/>
  <c r="AG57" i="51"/>
  <c r="AF57" i="51"/>
  <c r="AE57" i="51"/>
  <c r="AD57" i="51"/>
  <c r="AC57" i="51"/>
  <c r="AB57" i="51"/>
  <c r="AA57" i="51"/>
  <c r="Z57" i="51"/>
  <c r="Y57" i="51"/>
  <c r="X57" i="51"/>
  <c r="W57" i="51"/>
  <c r="V57" i="51"/>
  <c r="U57" i="51"/>
  <c r="T57" i="51"/>
  <c r="S57" i="51"/>
  <c r="F57" i="51"/>
  <c r="AW56" i="51"/>
  <c r="AV56" i="51"/>
  <c r="AU56" i="51"/>
  <c r="AT56" i="51"/>
  <c r="AS56" i="51"/>
  <c r="AR56" i="51"/>
  <c r="AQ56" i="51"/>
  <c r="AP56" i="51"/>
  <c r="AO56" i="51"/>
  <c r="AN56" i="51"/>
  <c r="AM56" i="51"/>
  <c r="AL56" i="51"/>
  <c r="AK56" i="51"/>
  <c r="AJ56" i="51"/>
  <c r="AI56" i="51"/>
  <c r="AH56" i="51"/>
  <c r="AG56" i="51"/>
  <c r="AF56" i="51"/>
  <c r="AE56" i="51"/>
  <c r="AD56" i="51"/>
  <c r="AC56" i="51"/>
  <c r="AB56" i="51"/>
  <c r="AA56" i="51"/>
  <c r="Z56" i="51"/>
  <c r="Y56" i="51"/>
  <c r="X56" i="51"/>
  <c r="W56" i="51"/>
  <c r="V56" i="51"/>
  <c r="U56" i="51"/>
  <c r="T56" i="51"/>
  <c r="S56" i="51"/>
  <c r="AW54" i="51"/>
  <c r="AV54" i="51"/>
  <c r="AU54" i="51"/>
  <c r="AT54" i="51"/>
  <c r="AS54" i="51"/>
  <c r="AR54" i="51"/>
  <c r="AQ54" i="51"/>
  <c r="AP54" i="51"/>
  <c r="AO54" i="51"/>
  <c r="AN54" i="51"/>
  <c r="AM54" i="51"/>
  <c r="AL54" i="51"/>
  <c r="AK54" i="51"/>
  <c r="AJ54" i="51"/>
  <c r="AI54" i="51"/>
  <c r="AH54" i="51"/>
  <c r="AG54" i="51"/>
  <c r="AF54" i="51"/>
  <c r="AE54" i="51"/>
  <c r="AD54" i="51"/>
  <c r="AC54" i="51"/>
  <c r="AB54" i="51"/>
  <c r="AA54" i="51"/>
  <c r="Z54" i="51"/>
  <c r="Y54" i="51"/>
  <c r="X54" i="51"/>
  <c r="W54" i="51"/>
  <c r="V54" i="51"/>
  <c r="U54" i="51"/>
  <c r="T54" i="51"/>
  <c r="S54" i="51"/>
  <c r="F54" i="51"/>
  <c r="AW53" i="51"/>
  <c r="AV53" i="51"/>
  <c r="AU53" i="51"/>
  <c r="AT53" i="51"/>
  <c r="AS53" i="51"/>
  <c r="AR53" i="51"/>
  <c r="AQ53" i="51"/>
  <c r="AP53" i="51"/>
  <c r="AO53" i="51"/>
  <c r="AN53" i="51"/>
  <c r="AM53" i="51"/>
  <c r="AL53" i="51"/>
  <c r="AK53" i="51"/>
  <c r="AJ53" i="51"/>
  <c r="AI53" i="51"/>
  <c r="AH53" i="51"/>
  <c r="AG53" i="51"/>
  <c r="AF53" i="51"/>
  <c r="AE53" i="51"/>
  <c r="AD53" i="51"/>
  <c r="AC53" i="51"/>
  <c r="AB53" i="51"/>
  <c r="AA53" i="51"/>
  <c r="Z53" i="51"/>
  <c r="Y53" i="51"/>
  <c r="X53" i="51"/>
  <c r="W53" i="51"/>
  <c r="V53" i="51"/>
  <c r="U53" i="51"/>
  <c r="T53" i="51"/>
  <c r="S53" i="51"/>
  <c r="AW51" i="51"/>
  <c r="AV51" i="51"/>
  <c r="AU51" i="51"/>
  <c r="AT51" i="51"/>
  <c r="AS51" i="51"/>
  <c r="AR51" i="51"/>
  <c r="AQ51" i="51"/>
  <c r="AP51" i="51"/>
  <c r="AO51" i="51"/>
  <c r="AN51" i="51"/>
  <c r="AM51" i="51"/>
  <c r="AL51" i="51"/>
  <c r="AK51" i="51"/>
  <c r="AJ51" i="51"/>
  <c r="AI51" i="51"/>
  <c r="AH51" i="51"/>
  <c r="AG51" i="51"/>
  <c r="AF51" i="51"/>
  <c r="AE51" i="51"/>
  <c r="AD51" i="51"/>
  <c r="AC51" i="51"/>
  <c r="AB51" i="51"/>
  <c r="AA51" i="51"/>
  <c r="Z51" i="51"/>
  <c r="Y51" i="51"/>
  <c r="X51" i="51"/>
  <c r="W51" i="51"/>
  <c r="V51" i="51"/>
  <c r="U51" i="51"/>
  <c r="T51" i="51"/>
  <c r="S51" i="51"/>
  <c r="F51" i="51"/>
  <c r="AW50" i="51"/>
  <c r="AV50" i="51"/>
  <c r="AU50" i="51"/>
  <c r="AT50" i="51"/>
  <c r="AS50" i="51"/>
  <c r="AR50" i="51"/>
  <c r="AQ50" i="51"/>
  <c r="AP50" i="51"/>
  <c r="AO50" i="51"/>
  <c r="AN50" i="51"/>
  <c r="AM50" i="51"/>
  <c r="AL50" i="51"/>
  <c r="AK50" i="51"/>
  <c r="AJ50" i="51"/>
  <c r="AI50" i="51"/>
  <c r="AH50" i="51"/>
  <c r="AG50" i="51"/>
  <c r="AF50" i="51"/>
  <c r="AE50" i="51"/>
  <c r="AD50" i="51"/>
  <c r="AC50" i="51"/>
  <c r="AB50" i="51"/>
  <c r="AA50" i="51"/>
  <c r="Z50" i="51"/>
  <c r="Y50" i="51"/>
  <c r="X50" i="51"/>
  <c r="W50" i="51"/>
  <c r="V50" i="51"/>
  <c r="U50" i="51"/>
  <c r="T50" i="51"/>
  <c r="S50" i="51"/>
  <c r="AW48" i="51"/>
  <c r="AV48" i="51"/>
  <c r="AU48" i="51"/>
  <c r="AT48" i="51"/>
  <c r="AS48" i="51"/>
  <c r="AR48" i="51"/>
  <c r="AQ48" i="51"/>
  <c r="AP48" i="51"/>
  <c r="AO48" i="51"/>
  <c r="AN48" i="51"/>
  <c r="AM48" i="51"/>
  <c r="AL48" i="51"/>
  <c r="AK48" i="51"/>
  <c r="AJ48" i="51"/>
  <c r="AI48" i="51"/>
  <c r="AH48" i="51"/>
  <c r="AG48" i="51"/>
  <c r="AF48" i="51"/>
  <c r="AE48" i="51"/>
  <c r="AD48" i="51"/>
  <c r="AC48" i="51"/>
  <c r="AB48" i="51"/>
  <c r="AA48" i="51"/>
  <c r="Z48" i="51"/>
  <c r="Y48" i="51"/>
  <c r="X48" i="51"/>
  <c r="W48" i="51"/>
  <c r="V48" i="51"/>
  <c r="U48" i="51"/>
  <c r="T48" i="51"/>
  <c r="S48" i="51"/>
  <c r="F48" i="51"/>
  <c r="AW47" i="51"/>
  <c r="AV47" i="51"/>
  <c r="AU47" i="51"/>
  <c r="AT47" i="51"/>
  <c r="AS47" i="51"/>
  <c r="AR47" i="51"/>
  <c r="AQ47" i="51"/>
  <c r="AP47" i="51"/>
  <c r="AO47" i="51"/>
  <c r="AN47" i="51"/>
  <c r="AM47" i="51"/>
  <c r="AL47" i="51"/>
  <c r="AK47" i="51"/>
  <c r="AJ47" i="51"/>
  <c r="AI47" i="51"/>
  <c r="AH47" i="51"/>
  <c r="AG47" i="51"/>
  <c r="AF47" i="51"/>
  <c r="AE47" i="51"/>
  <c r="AD47" i="51"/>
  <c r="AC47" i="51"/>
  <c r="AB47" i="51"/>
  <c r="AA47" i="51"/>
  <c r="Z47" i="51"/>
  <c r="Y47" i="51"/>
  <c r="X47" i="51"/>
  <c r="W47" i="51"/>
  <c r="V47" i="51"/>
  <c r="U47" i="51"/>
  <c r="T47" i="51"/>
  <c r="S47" i="51"/>
  <c r="AW45" i="51"/>
  <c r="AV45" i="51"/>
  <c r="AU45" i="51"/>
  <c r="AT45" i="51"/>
  <c r="AS45" i="51"/>
  <c r="AR45" i="51"/>
  <c r="AQ45" i="51"/>
  <c r="AP45" i="51"/>
  <c r="AO45" i="51"/>
  <c r="AN45" i="51"/>
  <c r="AM45" i="51"/>
  <c r="AL45" i="51"/>
  <c r="AK45" i="51"/>
  <c r="AJ45" i="51"/>
  <c r="AI45" i="51"/>
  <c r="AH45" i="51"/>
  <c r="AG45" i="51"/>
  <c r="AF45" i="51"/>
  <c r="AE45" i="51"/>
  <c r="AD45" i="51"/>
  <c r="AC45" i="51"/>
  <c r="AB45" i="51"/>
  <c r="AA45" i="51"/>
  <c r="Z45" i="51"/>
  <c r="Y45" i="51"/>
  <c r="X45" i="51"/>
  <c r="W45" i="51"/>
  <c r="V45" i="51"/>
  <c r="U45" i="51"/>
  <c r="T45" i="51"/>
  <c r="S45" i="51"/>
  <c r="F45" i="51"/>
  <c r="AW44" i="51"/>
  <c r="AV44" i="51"/>
  <c r="AU44" i="51"/>
  <c r="AT44" i="51"/>
  <c r="AS44" i="51"/>
  <c r="AR44" i="51"/>
  <c r="AQ44" i="51"/>
  <c r="AP44" i="51"/>
  <c r="AO44" i="51"/>
  <c r="AN44" i="51"/>
  <c r="AM44" i="51"/>
  <c r="AL44" i="51"/>
  <c r="AK44" i="51"/>
  <c r="AJ44" i="51"/>
  <c r="AI44" i="51"/>
  <c r="AH44" i="51"/>
  <c r="AG44" i="51"/>
  <c r="AF44" i="51"/>
  <c r="AE44" i="51"/>
  <c r="AD44" i="51"/>
  <c r="AC44" i="51"/>
  <c r="AB44" i="51"/>
  <c r="AA44" i="51"/>
  <c r="Z44" i="51"/>
  <c r="Y44" i="51"/>
  <c r="X44" i="51"/>
  <c r="W44" i="51"/>
  <c r="V44" i="51"/>
  <c r="U44" i="51"/>
  <c r="T44" i="51"/>
  <c r="S44" i="51"/>
  <c r="AW42" i="51"/>
  <c r="AV42" i="51"/>
  <c r="AU42" i="51"/>
  <c r="AT42" i="51"/>
  <c r="AS42" i="51"/>
  <c r="AR42" i="51"/>
  <c r="AQ42" i="51"/>
  <c r="AP42" i="51"/>
  <c r="AO42" i="51"/>
  <c r="AN42" i="51"/>
  <c r="AM42" i="51"/>
  <c r="AL42" i="51"/>
  <c r="AK42" i="51"/>
  <c r="AJ42" i="51"/>
  <c r="AI42" i="51"/>
  <c r="AH42" i="51"/>
  <c r="AG42" i="51"/>
  <c r="AF42" i="51"/>
  <c r="AE42" i="51"/>
  <c r="AD42" i="51"/>
  <c r="AC42" i="51"/>
  <c r="AB42" i="51"/>
  <c r="AA42" i="51"/>
  <c r="Z42" i="51"/>
  <c r="Y42" i="51"/>
  <c r="X42" i="51"/>
  <c r="W42" i="51"/>
  <c r="V42" i="51"/>
  <c r="U42" i="51"/>
  <c r="T42" i="51"/>
  <c r="S42" i="51"/>
  <c r="F42" i="51"/>
  <c r="AW41" i="51"/>
  <c r="AV41" i="51"/>
  <c r="AU41" i="51"/>
  <c r="AT41" i="51"/>
  <c r="AS41" i="51"/>
  <c r="AR41" i="51"/>
  <c r="AQ41" i="51"/>
  <c r="AP41" i="51"/>
  <c r="AO41" i="51"/>
  <c r="AN41" i="51"/>
  <c r="AM41" i="51"/>
  <c r="AL41" i="51"/>
  <c r="AK41" i="51"/>
  <c r="AJ41" i="51"/>
  <c r="AI41" i="51"/>
  <c r="AH41" i="51"/>
  <c r="AG41" i="51"/>
  <c r="AF41" i="51"/>
  <c r="AE41" i="51"/>
  <c r="AD41" i="51"/>
  <c r="AC41" i="51"/>
  <c r="AB41" i="51"/>
  <c r="AA41" i="51"/>
  <c r="Z41" i="51"/>
  <c r="Y41" i="51"/>
  <c r="X41" i="51"/>
  <c r="W41" i="51"/>
  <c r="V41" i="51"/>
  <c r="U41" i="51"/>
  <c r="T41" i="51"/>
  <c r="S41" i="51"/>
  <c r="AW39" i="51"/>
  <c r="AV39" i="51"/>
  <c r="AU39" i="51"/>
  <c r="AT39" i="51"/>
  <c r="AS39" i="51"/>
  <c r="AR39" i="51"/>
  <c r="AQ39" i="51"/>
  <c r="AP39" i="51"/>
  <c r="AO39" i="51"/>
  <c r="AN39" i="51"/>
  <c r="AM39" i="51"/>
  <c r="AL39" i="51"/>
  <c r="AK39" i="51"/>
  <c r="AJ39" i="51"/>
  <c r="AI39" i="51"/>
  <c r="AH39" i="51"/>
  <c r="AG39" i="51"/>
  <c r="AF39" i="51"/>
  <c r="AE39" i="51"/>
  <c r="AD39" i="51"/>
  <c r="AC39" i="51"/>
  <c r="AB39" i="51"/>
  <c r="AA39" i="51"/>
  <c r="Z39" i="51"/>
  <c r="Y39" i="51"/>
  <c r="X39" i="51"/>
  <c r="W39" i="51"/>
  <c r="V39" i="51"/>
  <c r="U39" i="51"/>
  <c r="T39" i="51"/>
  <c r="S39" i="51"/>
  <c r="F39" i="51"/>
  <c r="AW38" i="51"/>
  <c r="AV38" i="51"/>
  <c r="AU38" i="51"/>
  <c r="AT38" i="51"/>
  <c r="AS38" i="51"/>
  <c r="AR38" i="51"/>
  <c r="AQ38" i="51"/>
  <c r="AP38" i="51"/>
  <c r="AO38" i="51"/>
  <c r="AN38" i="51"/>
  <c r="AM38" i="51"/>
  <c r="AL38" i="51"/>
  <c r="AK38" i="51"/>
  <c r="AJ38" i="51"/>
  <c r="AI38" i="51"/>
  <c r="AH38" i="51"/>
  <c r="AG38" i="51"/>
  <c r="AF38" i="51"/>
  <c r="AE38" i="51"/>
  <c r="AD38" i="51"/>
  <c r="AC38" i="51"/>
  <c r="AB38" i="51"/>
  <c r="AA38" i="51"/>
  <c r="Z38" i="51"/>
  <c r="Y38" i="51"/>
  <c r="X38" i="51"/>
  <c r="W38" i="51"/>
  <c r="V38" i="51"/>
  <c r="U38" i="51"/>
  <c r="T38" i="51"/>
  <c r="S38" i="51"/>
  <c r="AW36" i="51"/>
  <c r="AV36" i="51"/>
  <c r="AU36" i="51"/>
  <c r="AT36" i="51"/>
  <c r="AS36" i="51"/>
  <c r="AR36" i="51"/>
  <c r="AQ36" i="51"/>
  <c r="AP36" i="51"/>
  <c r="AO36" i="51"/>
  <c r="AN36" i="51"/>
  <c r="AM36" i="51"/>
  <c r="AL36" i="51"/>
  <c r="AK36" i="51"/>
  <c r="AJ36" i="51"/>
  <c r="AI36" i="51"/>
  <c r="AH36" i="51"/>
  <c r="AG36" i="51"/>
  <c r="AF36" i="51"/>
  <c r="AE36" i="51"/>
  <c r="AD36" i="51"/>
  <c r="AC36" i="51"/>
  <c r="AB36" i="51"/>
  <c r="AA36" i="51"/>
  <c r="Z36" i="51"/>
  <c r="Y36" i="51"/>
  <c r="X36" i="51"/>
  <c r="W36" i="51"/>
  <c r="V36" i="51"/>
  <c r="U36" i="51"/>
  <c r="T36" i="51"/>
  <c r="S36" i="51"/>
  <c r="F36" i="51"/>
  <c r="AW35" i="51"/>
  <c r="AV35" i="51"/>
  <c r="AU35" i="51"/>
  <c r="AT35" i="51"/>
  <c r="AS35" i="51"/>
  <c r="AR35" i="51"/>
  <c r="AQ35" i="51"/>
  <c r="AP35" i="51"/>
  <c r="AO35" i="51"/>
  <c r="AN35" i="51"/>
  <c r="AM35" i="51"/>
  <c r="AL35" i="51"/>
  <c r="AK35" i="51"/>
  <c r="AJ35" i="51"/>
  <c r="AI35" i="51"/>
  <c r="AH35" i="51"/>
  <c r="AG35" i="51"/>
  <c r="AF35" i="51"/>
  <c r="AE35" i="51"/>
  <c r="AD35" i="51"/>
  <c r="AC35" i="51"/>
  <c r="AB35" i="51"/>
  <c r="AA35" i="51"/>
  <c r="Z35" i="51"/>
  <c r="Y35" i="51"/>
  <c r="X35" i="51"/>
  <c r="W35" i="51"/>
  <c r="V35" i="51"/>
  <c r="U35" i="51"/>
  <c r="T35" i="51"/>
  <c r="S35" i="51"/>
  <c r="AW33" i="51"/>
  <c r="AV33" i="51"/>
  <c r="AU33" i="51"/>
  <c r="AT33" i="51"/>
  <c r="AS33" i="51"/>
  <c r="AR33" i="51"/>
  <c r="AQ33" i="51"/>
  <c r="AP33" i="51"/>
  <c r="AO33" i="51"/>
  <c r="AN33" i="51"/>
  <c r="AM33" i="51"/>
  <c r="AL33" i="51"/>
  <c r="AK33" i="51"/>
  <c r="AJ33" i="51"/>
  <c r="AI33" i="51"/>
  <c r="AH33" i="51"/>
  <c r="AG33" i="51"/>
  <c r="AF33" i="51"/>
  <c r="AE33" i="51"/>
  <c r="AD33" i="51"/>
  <c r="AC33" i="51"/>
  <c r="AB33" i="51"/>
  <c r="AA33" i="51"/>
  <c r="Z33" i="51"/>
  <c r="Y33" i="51"/>
  <c r="X33" i="51"/>
  <c r="W33" i="51"/>
  <c r="V33" i="51"/>
  <c r="U33" i="51"/>
  <c r="T33" i="51"/>
  <c r="S33" i="51"/>
  <c r="F33" i="51"/>
  <c r="AW32" i="51"/>
  <c r="AV32" i="51"/>
  <c r="AU32" i="51"/>
  <c r="AT32" i="51"/>
  <c r="AS32" i="51"/>
  <c r="AR32" i="51"/>
  <c r="AQ32" i="51"/>
  <c r="AP32" i="51"/>
  <c r="AO32" i="51"/>
  <c r="AN32" i="51"/>
  <c r="AM32" i="51"/>
  <c r="AL32" i="51"/>
  <c r="AK32" i="51"/>
  <c r="AJ32" i="51"/>
  <c r="AI32" i="51"/>
  <c r="AH32" i="51"/>
  <c r="AG32" i="51"/>
  <c r="AF32" i="51"/>
  <c r="AE32" i="51"/>
  <c r="AD32" i="51"/>
  <c r="AC32" i="51"/>
  <c r="AB32" i="51"/>
  <c r="AA32" i="51"/>
  <c r="Z32" i="51"/>
  <c r="Y32" i="51"/>
  <c r="X32" i="51"/>
  <c r="W32" i="51"/>
  <c r="V32" i="51"/>
  <c r="U32" i="51"/>
  <c r="T32" i="51"/>
  <c r="S32" i="51"/>
  <c r="AW30" i="51"/>
  <c r="AV30" i="51"/>
  <c r="AU30" i="51"/>
  <c r="AT30" i="51"/>
  <c r="AS30" i="51"/>
  <c r="AR30" i="51"/>
  <c r="AQ30" i="51"/>
  <c r="AP30" i="51"/>
  <c r="AO30" i="51"/>
  <c r="AN30" i="51"/>
  <c r="AM30" i="51"/>
  <c r="AL30" i="51"/>
  <c r="AK30" i="51"/>
  <c r="AJ30" i="51"/>
  <c r="AI30" i="51"/>
  <c r="AH30" i="51"/>
  <c r="AG30" i="51"/>
  <c r="AF30" i="51"/>
  <c r="AE30" i="51"/>
  <c r="AD30" i="51"/>
  <c r="AC30" i="51"/>
  <c r="AB30" i="51"/>
  <c r="AA30" i="51"/>
  <c r="Z30" i="51"/>
  <c r="Y30" i="51"/>
  <c r="X30" i="51"/>
  <c r="W30" i="51"/>
  <c r="V30" i="51"/>
  <c r="U30" i="51"/>
  <c r="T30" i="51"/>
  <c r="S30" i="51"/>
  <c r="F30" i="51"/>
  <c r="Y62" i="51" s="1"/>
  <c r="AW29" i="51"/>
  <c r="AV29" i="51"/>
  <c r="AU29" i="51"/>
  <c r="AT29" i="51"/>
  <c r="AS29" i="51"/>
  <c r="AR29" i="51"/>
  <c r="AQ29" i="51"/>
  <c r="AP29" i="51"/>
  <c r="AO29" i="51"/>
  <c r="AN29" i="51"/>
  <c r="AM29" i="51"/>
  <c r="AL29" i="51"/>
  <c r="AK29" i="51"/>
  <c r="AJ29" i="51"/>
  <c r="AI29" i="51"/>
  <c r="AH29" i="51"/>
  <c r="AG29" i="51"/>
  <c r="AF29" i="51"/>
  <c r="AE29" i="51"/>
  <c r="AD29" i="51"/>
  <c r="AC29" i="51"/>
  <c r="AB29" i="51"/>
  <c r="AA29" i="51"/>
  <c r="Z29" i="51"/>
  <c r="Y29" i="51"/>
  <c r="X29" i="51"/>
  <c r="W29" i="51"/>
  <c r="V29" i="51"/>
  <c r="U29" i="51"/>
  <c r="T29" i="51"/>
  <c r="S29" i="51"/>
  <c r="AW27" i="51"/>
  <c r="AV27" i="51"/>
  <c r="AU27" i="51"/>
  <c r="AT27" i="51"/>
  <c r="AS27" i="51"/>
  <c r="AR27" i="51"/>
  <c r="AQ27" i="51"/>
  <c r="AP27" i="51"/>
  <c r="AO27" i="51"/>
  <c r="AN27" i="51"/>
  <c r="AM27" i="51"/>
  <c r="AL27" i="51"/>
  <c r="AK27" i="51"/>
  <c r="AJ27" i="51"/>
  <c r="AI27" i="51"/>
  <c r="AH27" i="51"/>
  <c r="AG27" i="51"/>
  <c r="AF27" i="51"/>
  <c r="AE27" i="51"/>
  <c r="AD27" i="51"/>
  <c r="AC27" i="51"/>
  <c r="AB27" i="51"/>
  <c r="AA27" i="51"/>
  <c r="Z27" i="51"/>
  <c r="Y27" i="51"/>
  <c r="X27" i="51"/>
  <c r="W27" i="51"/>
  <c r="V27" i="51"/>
  <c r="U27" i="51"/>
  <c r="T27" i="51"/>
  <c r="S27" i="51"/>
  <c r="F27" i="51"/>
  <c r="AW26" i="51"/>
  <c r="AV26" i="51"/>
  <c r="AU26" i="51"/>
  <c r="AT26" i="51"/>
  <c r="AS26" i="51"/>
  <c r="AR26" i="51"/>
  <c r="AQ26" i="51"/>
  <c r="AP26" i="51"/>
  <c r="AO26" i="51"/>
  <c r="AN26" i="51"/>
  <c r="AM26" i="51"/>
  <c r="AL26" i="51"/>
  <c r="AK26" i="51"/>
  <c r="AJ26" i="51"/>
  <c r="AI26" i="51"/>
  <c r="AH26" i="51"/>
  <c r="AG26" i="51"/>
  <c r="AF26" i="51"/>
  <c r="AE26" i="51"/>
  <c r="AD26" i="51"/>
  <c r="AC26" i="51"/>
  <c r="AB26" i="51"/>
  <c r="AA26" i="51"/>
  <c r="Z26" i="51"/>
  <c r="Y26" i="51"/>
  <c r="X26" i="51"/>
  <c r="W26" i="51"/>
  <c r="V26" i="51"/>
  <c r="U26" i="51"/>
  <c r="T26" i="51"/>
  <c r="S26" i="51"/>
  <c r="B25" i="51"/>
  <c r="B28" i="51" s="1"/>
  <c r="B31" i="51" s="1"/>
  <c r="B34" i="51" s="1"/>
  <c r="B37" i="51" s="1"/>
  <c r="B40" i="51" s="1"/>
  <c r="B43" i="51" s="1"/>
  <c r="B46" i="51" s="1"/>
  <c r="B49" i="51" s="1"/>
  <c r="B52" i="51" s="1"/>
  <c r="B55" i="51" s="1"/>
  <c r="B58" i="51" s="1"/>
  <c r="AW24" i="51"/>
  <c r="AV24" i="51"/>
  <c r="AU24" i="51"/>
  <c r="AT24" i="51"/>
  <c r="AS24" i="51"/>
  <c r="AR24" i="51"/>
  <c r="AQ24" i="51"/>
  <c r="AP24" i="51"/>
  <c r="AO24" i="51"/>
  <c r="AN24" i="51"/>
  <c r="AM24" i="51"/>
  <c r="AL24" i="51"/>
  <c r="AK24" i="51"/>
  <c r="AJ24" i="51"/>
  <c r="AI24" i="51"/>
  <c r="AH24" i="51"/>
  <c r="AG24" i="51"/>
  <c r="AF24" i="51"/>
  <c r="AE24" i="51"/>
  <c r="AD24" i="51"/>
  <c r="AC24" i="51"/>
  <c r="AB24" i="51"/>
  <c r="AA24" i="51"/>
  <c r="Z24" i="51"/>
  <c r="Y24" i="51"/>
  <c r="X24" i="51"/>
  <c r="W24" i="51"/>
  <c r="V24" i="51"/>
  <c r="U24" i="51"/>
  <c r="T24" i="51"/>
  <c r="S24" i="51"/>
  <c r="F24" i="51"/>
  <c r="AK63" i="51" s="1"/>
  <c r="AW23" i="51"/>
  <c r="AV23" i="51"/>
  <c r="AU23" i="51"/>
  <c r="AT23" i="51"/>
  <c r="AS23" i="51"/>
  <c r="AR23" i="51"/>
  <c r="AQ23" i="51"/>
  <c r="AP23" i="51"/>
  <c r="AO23" i="51"/>
  <c r="AN23" i="51"/>
  <c r="AM23" i="51"/>
  <c r="AL23" i="51"/>
  <c r="AK23" i="51"/>
  <c r="AJ23" i="51"/>
  <c r="AI23" i="51"/>
  <c r="AH23" i="51"/>
  <c r="AG23" i="51"/>
  <c r="AF23" i="51"/>
  <c r="AE23" i="51"/>
  <c r="AD23" i="51"/>
  <c r="AC23" i="51"/>
  <c r="AB23" i="51"/>
  <c r="AA23" i="51"/>
  <c r="Z23" i="51"/>
  <c r="Y23" i="51"/>
  <c r="X23" i="51"/>
  <c r="W23" i="51"/>
  <c r="V23" i="51"/>
  <c r="U23" i="51"/>
  <c r="T23" i="51"/>
  <c r="S23" i="51"/>
  <c r="AW19" i="51"/>
  <c r="AW20" i="51" s="1"/>
  <c r="AW21" i="51" s="1"/>
  <c r="AV19" i="51"/>
  <c r="AV20" i="51" s="1"/>
  <c r="AV21" i="51" s="1"/>
  <c r="AU19" i="51"/>
  <c r="AU20" i="51" s="1"/>
  <c r="AU21" i="51" s="1"/>
  <c r="AX17" i="51"/>
  <c r="BC14" i="51"/>
  <c r="AC2" i="51"/>
  <c r="AT20" i="51" s="1"/>
  <c r="AT21" i="51" s="1"/>
  <c r="AX35" i="51" l="1"/>
  <c r="AZ35" i="51" s="1"/>
  <c r="AX59" i="51"/>
  <c r="AZ59" i="51" s="1"/>
  <c r="AX53" i="51"/>
  <c r="AZ53" i="51" s="1"/>
  <c r="AX23" i="51"/>
  <c r="AZ23" i="51" s="1"/>
  <c r="AX60" i="51"/>
  <c r="AZ60" i="51" s="1"/>
  <c r="AX42" i="51"/>
  <c r="AZ42" i="51" s="1"/>
  <c r="AX48" i="51"/>
  <c r="AZ48" i="51" s="1"/>
  <c r="AX51" i="51"/>
  <c r="AZ51" i="51" s="1"/>
  <c r="U7" i="52"/>
  <c r="U15" i="52"/>
  <c r="U23" i="52"/>
  <c r="AX36" i="51"/>
  <c r="AZ36" i="51" s="1"/>
  <c r="AX47" i="51"/>
  <c r="AZ47" i="51" s="1"/>
  <c r="U10" i="52"/>
  <c r="U18" i="52"/>
  <c r="AX41" i="51"/>
  <c r="AZ41" i="51" s="1"/>
  <c r="AX50" i="51"/>
  <c r="AZ50" i="51" s="1"/>
  <c r="U13" i="52"/>
  <c r="U21" i="52"/>
  <c r="U8" i="52"/>
  <c r="U16" i="52"/>
  <c r="U24" i="52"/>
  <c r="U11" i="52"/>
  <c r="U19" i="52"/>
  <c r="AX30" i="51"/>
  <c r="AZ30" i="51" s="1"/>
  <c r="AX33" i="51"/>
  <c r="AZ33" i="51" s="1"/>
  <c r="AX39" i="51"/>
  <c r="AZ39" i="51" s="1"/>
  <c r="AX44" i="51"/>
  <c r="AZ44" i="51" s="1"/>
  <c r="AX54" i="51"/>
  <c r="AZ54" i="51" s="1"/>
  <c r="AX24" i="51"/>
  <c r="AZ24" i="51" s="1"/>
  <c r="AX29" i="51"/>
  <c r="AZ29" i="51" s="1"/>
  <c r="U9" i="52"/>
  <c r="U17" i="52"/>
  <c r="U25" i="52"/>
  <c r="AI20" i="51"/>
  <c r="AI21" i="51" s="1"/>
  <c r="Y20" i="51"/>
  <c r="Y21" i="51" s="1"/>
  <c r="Z20" i="51"/>
  <c r="Z21" i="51" s="1"/>
  <c r="AN20" i="51"/>
  <c r="AN21" i="51" s="1"/>
  <c r="AF20" i="51"/>
  <c r="AF21" i="51" s="1"/>
  <c r="AQ20" i="51"/>
  <c r="AQ21" i="51" s="1"/>
  <c r="AA20" i="51"/>
  <c r="AA21" i="51" s="1"/>
  <c r="AO20" i="51"/>
  <c r="AO21" i="51" s="1"/>
  <c r="AE20" i="51"/>
  <c r="AE21" i="51" s="1"/>
  <c r="S20" i="51"/>
  <c r="S21" i="51" s="1"/>
  <c r="AG20" i="51"/>
  <c r="AG21" i="51" s="1"/>
  <c r="X20" i="51"/>
  <c r="X21" i="51" s="1"/>
  <c r="AM20" i="51"/>
  <c r="AM21" i="51" s="1"/>
  <c r="AP20" i="51"/>
  <c r="AP21" i="51" s="1"/>
  <c r="W20" i="51"/>
  <c r="W21" i="51" s="1"/>
  <c r="AH20" i="51"/>
  <c r="AH21" i="51" s="1"/>
  <c r="AF62" i="51"/>
  <c r="U63" i="51"/>
  <c r="AV63" i="51"/>
  <c r="AX57" i="51"/>
  <c r="AZ57" i="51" s="1"/>
  <c r="AG62" i="51"/>
  <c r="W64" i="51"/>
  <c r="X62" i="51"/>
  <c r="W63" i="51"/>
  <c r="AX27" i="51"/>
  <c r="AZ27" i="51" s="1"/>
  <c r="AX38" i="51"/>
  <c r="AZ38" i="51" s="1"/>
  <c r="AL62" i="51"/>
  <c r="X63" i="51"/>
  <c r="AX45" i="51"/>
  <c r="AZ45" i="51" s="1"/>
  <c r="AX56" i="51"/>
  <c r="AZ56" i="51" s="1"/>
  <c r="AN62" i="51"/>
  <c r="AC63" i="51"/>
  <c r="V62" i="51"/>
  <c r="AO62" i="51"/>
  <c r="AE63" i="51"/>
  <c r="AX26" i="51"/>
  <c r="AZ26" i="51" s="1"/>
  <c r="AF63" i="51"/>
  <c r="AV62" i="51"/>
  <c r="AT62" i="51"/>
  <c r="AV71" i="51"/>
  <c r="AN71" i="51"/>
  <c r="AF71" i="51"/>
  <c r="X71" i="51"/>
  <c r="AU70" i="51"/>
  <c r="AM70" i="51"/>
  <c r="AE70" i="51"/>
  <c r="W70" i="51"/>
  <c r="AT69" i="51"/>
  <c r="AL69" i="51"/>
  <c r="AD69" i="51"/>
  <c r="V69" i="51"/>
  <c r="AS68" i="51"/>
  <c r="AK68" i="51"/>
  <c r="AC68" i="51"/>
  <c r="U68" i="51"/>
  <c r="AS64" i="51"/>
  <c r="AK64" i="51"/>
  <c r="AC64" i="51"/>
  <c r="U64" i="51"/>
  <c r="AT63" i="51"/>
  <c r="AL63" i="51"/>
  <c r="AD63" i="51"/>
  <c r="V63" i="51"/>
  <c r="AU62" i="51"/>
  <c r="AM62" i="51"/>
  <c r="AE62" i="51"/>
  <c r="W62" i="51"/>
  <c r="AU71" i="51"/>
  <c r="AM71" i="51"/>
  <c r="AE71" i="51"/>
  <c r="W71" i="51"/>
  <c r="AT70" i="51"/>
  <c r="AL70" i="51"/>
  <c r="AD70" i="51"/>
  <c r="V70" i="51"/>
  <c r="AS69" i="51"/>
  <c r="AK69" i="51"/>
  <c r="AC69" i="51"/>
  <c r="U69" i="51"/>
  <c r="AR68" i="51"/>
  <c r="AJ68" i="51"/>
  <c r="AB68" i="51"/>
  <c r="T68" i="51"/>
  <c r="AR64" i="51"/>
  <c r="AJ64" i="51"/>
  <c r="AB64" i="51"/>
  <c r="T64" i="51"/>
  <c r="AS63" i="51"/>
  <c r="AT71" i="51"/>
  <c r="AL71" i="51"/>
  <c r="AD71" i="51"/>
  <c r="V71" i="51"/>
  <c r="AS70" i="51"/>
  <c r="AK70" i="51"/>
  <c r="AC70" i="51"/>
  <c r="U70" i="51"/>
  <c r="AR69" i="51"/>
  <c r="AJ69" i="51"/>
  <c r="AB69" i="51"/>
  <c r="T69" i="51"/>
  <c r="AQ68" i="51"/>
  <c r="AI68" i="51"/>
  <c r="AA68" i="51"/>
  <c r="S68" i="51"/>
  <c r="AQ64" i="51"/>
  <c r="AI64" i="51"/>
  <c r="AA64" i="51"/>
  <c r="S64" i="51"/>
  <c r="AR63" i="51"/>
  <c r="AJ63" i="51"/>
  <c r="AB63" i="51"/>
  <c r="T63" i="51"/>
  <c r="AS62" i="51"/>
  <c r="AK62" i="51"/>
  <c r="AC62" i="51"/>
  <c r="U62" i="51"/>
  <c r="AJ62" i="51"/>
  <c r="AP69" i="51"/>
  <c r="Y68" i="51"/>
  <c r="Y64" i="51"/>
  <c r="AH63" i="51"/>
  <c r="S62" i="51"/>
  <c r="X68" i="51"/>
  <c r="AW63" i="51"/>
  <c r="AH62" i="51"/>
  <c r="AS71" i="51"/>
  <c r="AK71" i="51"/>
  <c r="AC71" i="51"/>
  <c r="U71" i="51"/>
  <c r="AR70" i="51"/>
  <c r="AJ70" i="51"/>
  <c r="AB70" i="51"/>
  <c r="T70" i="51"/>
  <c r="AQ69" i="51"/>
  <c r="AI69" i="51"/>
  <c r="AA69" i="51"/>
  <c r="S69" i="51"/>
  <c r="AP68" i="51"/>
  <c r="AH68" i="51"/>
  <c r="Z68" i="51"/>
  <c r="AX64" i="51"/>
  <c r="AZ64" i="51" s="1"/>
  <c r="AP64" i="51"/>
  <c r="AH64" i="51"/>
  <c r="Z64" i="51"/>
  <c r="AQ63" i="51"/>
  <c r="AI63" i="51"/>
  <c r="AA63" i="51"/>
  <c r="S63" i="51"/>
  <c r="AR62" i="51"/>
  <c r="AB62" i="51"/>
  <c r="T62" i="51"/>
  <c r="S70" i="51"/>
  <c r="Z69" i="51"/>
  <c r="AW68" i="51"/>
  <c r="AG68" i="51"/>
  <c r="AW64" i="51"/>
  <c r="AO64" i="51"/>
  <c r="AG64" i="51"/>
  <c r="AX63" i="51"/>
  <c r="AZ63" i="51" s="1"/>
  <c r="AP63" i="51"/>
  <c r="Z63" i="51"/>
  <c r="AQ62" i="51"/>
  <c r="AI62" i="51"/>
  <c r="AA62" i="51"/>
  <c r="AF68" i="51"/>
  <c r="AV64" i="51"/>
  <c r="AN64" i="51"/>
  <c r="AF64" i="51"/>
  <c r="AO63" i="51"/>
  <c r="AG63" i="51"/>
  <c r="Y63" i="51"/>
  <c r="AP62" i="51"/>
  <c r="Z62" i="51"/>
  <c r="AR71" i="51"/>
  <c r="AJ71" i="51"/>
  <c r="AB71" i="51"/>
  <c r="T71" i="51"/>
  <c r="AQ70" i="51"/>
  <c r="AI70" i="51"/>
  <c r="AA70" i="51"/>
  <c r="AH69" i="51"/>
  <c r="AO68" i="51"/>
  <c r="AQ71" i="51"/>
  <c r="AI71" i="51"/>
  <c r="AA71" i="51"/>
  <c r="S71" i="51"/>
  <c r="AP70" i="51"/>
  <c r="AH70" i="51"/>
  <c r="Z70" i="51"/>
  <c r="AW69" i="51"/>
  <c r="AO69" i="51"/>
  <c r="AG69" i="51"/>
  <c r="Y69" i="51"/>
  <c r="AV68" i="51"/>
  <c r="AN68" i="51"/>
  <c r="X64" i="51"/>
  <c r="AX62" i="51"/>
  <c r="AZ62" i="51" s="1"/>
  <c r="AP71" i="51"/>
  <c r="AH71" i="51"/>
  <c r="Z71" i="51"/>
  <c r="AW70" i="51"/>
  <c r="AO70" i="51"/>
  <c r="AG70" i="51"/>
  <c r="Y70" i="51"/>
  <c r="AV69" i="51"/>
  <c r="AN69" i="51"/>
  <c r="AF69" i="51"/>
  <c r="X69" i="51"/>
  <c r="AU68" i="51"/>
  <c r="AM68" i="51"/>
  <c r="AE68" i="51"/>
  <c r="W68" i="51"/>
  <c r="AU64" i="51"/>
  <c r="AM64" i="51"/>
  <c r="AE64" i="51"/>
  <c r="AW71" i="51"/>
  <c r="AO71" i="51"/>
  <c r="AG71" i="51"/>
  <c r="Y71" i="51"/>
  <c r="AV70" i="51"/>
  <c r="AN70" i="51"/>
  <c r="AF70" i="51"/>
  <c r="X70" i="51"/>
  <c r="AU69" i="51"/>
  <c r="AM69" i="51"/>
  <c r="AE69" i="51"/>
  <c r="W69" i="51"/>
  <c r="AT68" i="51"/>
  <c r="AL68" i="51"/>
  <c r="AD68" i="51"/>
  <c r="V68" i="51"/>
  <c r="AT64" i="51"/>
  <c r="AL64" i="51"/>
  <c r="AD64" i="51"/>
  <c r="V64" i="51"/>
  <c r="AU63" i="51"/>
  <c r="AM63" i="51"/>
  <c r="AX32" i="51"/>
  <c r="AZ32" i="51" s="1"/>
  <c r="AD62" i="51"/>
  <c r="AW62" i="51"/>
  <c r="AN63" i="51"/>
  <c r="T20" i="51"/>
  <c r="T21" i="51" s="1"/>
  <c r="AB20" i="51"/>
  <c r="AB21" i="51" s="1"/>
  <c r="AJ20" i="51"/>
  <c r="AJ21" i="51" s="1"/>
  <c r="AR20" i="51"/>
  <c r="AR21" i="51" s="1"/>
  <c r="BB8" i="51"/>
  <c r="U20" i="51"/>
  <c r="U21" i="51" s="1"/>
  <c r="AC20" i="51"/>
  <c r="AC21" i="51" s="1"/>
  <c r="AK20" i="51"/>
  <c r="AK21" i="51" s="1"/>
  <c r="AS20" i="51"/>
  <c r="AS21" i="51" s="1"/>
  <c r="V20" i="51"/>
  <c r="V21" i="51" s="1"/>
  <c r="AD20" i="51"/>
  <c r="AD21" i="51" s="1"/>
  <c r="AL20" i="51"/>
  <c r="AL21" i="51" s="1"/>
</calcChain>
</file>

<file path=xl/sharedStrings.xml><?xml version="1.0" encoding="utf-8"?>
<sst xmlns="http://schemas.openxmlformats.org/spreadsheetml/2006/main" count="1489" uniqueCount="779">
  <si>
    <t>年</t>
    <rPh sb="0" eb="1">
      <t>ネン</t>
    </rPh>
    <phoneticPr fontId="2"/>
  </si>
  <si>
    <t>事業所名</t>
    <rPh sb="0" eb="3">
      <t>ジギョウショ</t>
    </rPh>
    <rPh sb="3" eb="4">
      <t>ナ</t>
    </rPh>
    <phoneticPr fontId="2"/>
  </si>
  <si>
    <t>氏　名</t>
    <rPh sb="0" eb="1">
      <t>シ</t>
    </rPh>
    <rPh sb="2" eb="3">
      <t>メイ</t>
    </rPh>
    <phoneticPr fontId="2"/>
  </si>
  <si>
    <t>日</t>
    <rPh sb="0" eb="1">
      <t>ヒ</t>
    </rPh>
    <phoneticPr fontId="2"/>
  </si>
  <si>
    <t>時間</t>
    <rPh sb="0" eb="2">
      <t>ジカン</t>
    </rPh>
    <phoneticPr fontId="2"/>
  </si>
  <si>
    <t>人</t>
    <rPh sb="0" eb="1">
      <t>ヒト</t>
    </rPh>
    <phoneticPr fontId="2"/>
  </si>
  <si>
    <t>事　業　所</t>
    <rPh sb="0" eb="1">
      <t>コト</t>
    </rPh>
    <rPh sb="2" eb="3">
      <t>ギョウ</t>
    </rPh>
    <rPh sb="4" eb="5">
      <t>ショ</t>
    </rPh>
    <phoneticPr fontId="2"/>
  </si>
  <si>
    <t>介護保険事業所番号</t>
    <rPh sb="0" eb="2">
      <t>カイゴ</t>
    </rPh>
    <rPh sb="2" eb="4">
      <t>ホケン</t>
    </rPh>
    <rPh sb="4" eb="7">
      <t>ジギョウショ</t>
    </rPh>
    <rPh sb="7" eb="9">
      <t>バンゴウ</t>
    </rPh>
    <phoneticPr fontId="2"/>
  </si>
  <si>
    <t>フリガナ</t>
    <phoneticPr fontId="2"/>
  </si>
  <si>
    <t>　</t>
    <phoneticPr fontId="2"/>
  </si>
  <si>
    <t>名　　称</t>
    <rPh sb="0" eb="1">
      <t>ナ</t>
    </rPh>
    <rPh sb="3" eb="4">
      <t>ショウ</t>
    </rPh>
    <phoneticPr fontId="2"/>
  </si>
  <si>
    <t>住　　所</t>
    <rPh sb="0" eb="1">
      <t>ジュウ</t>
    </rPh>
    <rPh sb="3" eb="4">
      <t>ショ</t>
    </rPh>
    <phoneticPr fontId="2"/>
  </si>
  <si>
    <t>（</t>
    <phoneticPr fontId="2"/>
  </si>
  <si>
    <t>〒</t>
    <phoneticPr fontId="2"/>
  </si>
  <si>
    <t>ｰ</t>
    <phoneticPr fontId="2"/>
  </si>
  <si>
    <t>）</t>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</si>
  <si>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</si>
  <si>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</si>
  <si>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</si>
  <si>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開設年月日</t>
    <rPh sb="0" eb="2">
      <t>カイセツ</t>
    </rPh>
    <rPh sb="2" eb="5">
      <t>ネンガッピ</t>
    </rPh>
    <phoneticPr fontId="2"/>
  </si>
  <si>
    <t>　</t>
    <phoneticPr fontId="2"/>
  </si>
  <si>
    <t>月</t>
    <rPh sb="0" eb="1">
      <t>ツキ</t>
    </rPh>
    <phoneticPr fontId="2"/>
  </si>
  <si>
    <t>利用定員</t>
    <rPh sb="0" eb="2">
      <t>リヨウ</t>
    </rPh>
    <rPh sb="2" eb="4">
      <t>テイイン</t>
    </rPh>
    <phoneticPr fontId="2"/>
  </si>
  <si>
    <t>有　　　・　　　無</t>
    <rPh sb="0" eb="1">
      <t>ア</t>
    </rPh>
    <rPh sb="8" eb="9">
      <t>ナ</t>
    </rPh>
    <phoneticPr fontId="2"/>
  </si>
  <si>
    <t>作成年月日</t>
    <rPh sb="0" eb="2">
      <t>サクセイ</t>
    </rPh>
    <rPh sb="2" eb="5">
      <t>ネンガッピ</t>
    </rPh>
    <phoneticPr fontId="2"/>
  </si>
  <si>
    <t>年　　　月　　　日　　　</t>
    <rPh sb="0" eb="1">
      <t>ネン</t>
    </rPh>
    <rPh sb="4" eb="5">
      <t>ツキ</t>
    </rPh>
    <rPh sb="8" eb="9">
      <t>ヒ</t>
    </rPh>
    <phoneticPr fontId="2"/>
  </si>
  <si>
    <t>作成者氏名</t>
    <rPh sb="0" eb="1">
      <t>サク</t>
    </rPh>
    <rPh sb="1" eb="2">
      <t>シゲル</t>
    </rPh>
    <rPh sb="2" eb="3">
      <t>シャ</t>
    </rPh>
    <rPh sb="3" eb="5">
      <t>シメイ</t>
    </rPh>
    <phoneticPr fontId="2"/>
  </si>
  <si>
    <t>対応完了年月日</t>
    <rPh sb="0" eb="2">
      <t>タイオウ</t>
    </rPh>
    <rPh sb="2" eb="4">
      <t>カンリョウ</t>
    </rPh>
    <rPh sb="4" eb="7">
      <t>ネンガッピ</t>
    </rPh>
    <phoneticPr fontId="2"/>
  </si>
  <si>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2"/>
  </si>
  <si>
    <t>　人員・設備に関する報告</t>
    <rPh sb="1" eb="3">
      <t>ジンイン</t>
    </rPh>
    <rPh sb="4" eb="6">
      <t>セツビ</t>
    </rPh>
    <rPh sb="7" eb="8">
      <t>カン</t>
    </rPh>
    <rPh sb="10" eb="12">
      <t>ホウコク</t>
    </rPh>
    <phoneticPr fontId="2"/>
  </si>
  <si>
    <t>１　管理者について</t>
    <rPh sb="2" eb="5">
      <t>カンリシャ</t>
    </rPh>
    <phoneticPr fontId="2"/>
  </si>
  <si>
    <t>管理者の氏名を記入してください。</t>
    <rPh sb="0" eb="2">
      <t>カンリ</t>
    </rPh>
    <rPh sb="2" eb="3">
      <t>シャ</t>
    </rPh>
    <rPh sb="4" eb="6">
      <t>シメイ</t>
    </rPh>
    <rPh sb="7" eb="9">
      <t>キニュウ</t>
    </rPh>
    <phoneticPr fontId="2"/>
  </si>
  <si>
    <t>兼務する職種を記入してください。</t>
    <rPh sb="0" eb="2">
      <t>ケンム</t>
    </rPh>
    <rPh sb="4" eb="6">
      <t>ショクシュ</t>
    </rPh>
    <rPh sb="7" eb="9">
      <t>キニュウ</t>
    </rPh>
    <phoneticPr fontId="2"/>
  </si>
  <si>
    <t>当該事業所で兼務する職種</t>
    <rPh sb="0" eb="2">
      <t>トウガイ</t>
    </rPh>
    <rPh sb="2" eb="5">
      <t>ジギョウショ</t>
    </rPh>
    <rPh sb="6" eb="8">
      <t>ケンム</t>
    </rPh>
    <rPh sb="10" eb="12">
      <t>ショクシュ</t>
    </rPh>
    <phoneticPr fontId="2"/>
  </si>
  <si>
    <t>同一敷地内で兼務する他の事業所名、職種及び１週あたりの時間数</t>
    <rPh sb="0" eb="2">
      <t>ドウイツ</t>
    </rPh>
    <rPh sb="2" eb="5">
      <t>シキチナイ</t>
    </rPh>
    <rPh sb="6" eb="8">
      <t>ケンム</t>
    </rPh>
    <rPh sb="10" eb="11">
      <t>タ</t>
    </rPh>
    <rPh sb="12" eb="15">
      <t>ジギョウショ</t>
    </rPh>
    <rPh sb="15" eb="16">
      <t>ナ</t>
    </rPh>
    <rPh sb="17" eb="19">
      <t>ショクシュ</t>
    </rPh>
    <rPh sb="19" eb="20">
      <t>オヨ</t>
    </rPh>
    <rPh sb="22" eb="23">
      <t>シュウ</t>
    </rPh>
    <rPh sb="27" eb="30">
      <t>ジカンスウ</t>
    </rPh>
    <phoneticPr fontId="2"/>
  </si>
  <si>
    <t>職　　　種</t>
    <rPh sb="0" eb="1">
      <t>ショク</t>
    </rPh>
    <rPh sb="4" eb="5">
      <t>タネ</t>
    </rPh>
    <phoneticPr fontId="2"/>
  </si>
  <si>
    <t>２　人員配置について</t>
    <rPh sb="2" eb="4">
      <t>ジンイン</t>
    </rPh>
    <rPh sb="4" eb="6">
      <t>ハイチ</t>
    </rPh>
    <phoneticPr fontId="2"/>
  </si>
  <si>
    <t>常勤専従</t>
    <rPh sb="0" eb="2">
      <t>ジョウキン</t>
    </rPh>
    <rPh sb="2" eb="4">
      <t>センジュウ</t>
    </rPh>
    <phoneticPr fontId="2"/>
  </si>
  <si>
    <t>常勤兼務</t>
    <rPh sb="0" eb="2">
      <t>ジョウキン</t>
    </rPh>
    <rPh sb="2" eb="4">
      <t>ケンム</t>
    </rPh>
    <phoneticPr fontId="2"/>
  </si>
  <si>
    <t>非常勤専従</t>
    <rPh sb="0" eb="3">
      <t>ヒジョウキン</t>
    </rPh>
    <rPh sb="3" eb="5">
      <t>センジュウ</t>
    </rPh>
    <phoneticPr fontId="2"/>
  </si>
  <si>
    <t>非常勤兼務</t>
    <rPh sb="0" eb="3">
      <t>ヒジョウキン</t>
    </rPh>
    <rPh sb="3" eb="5">
      <t>ケンム</t>
    </rPh>
    <phoneticPr fontId="2"/>
  </si>
  <si>
    <t>３　設備について</t>
    <rPh sb="2" eb="4">
      <t>セツビ</t>
    </rPh>
    <phoneticPr fontId="2"/>
  </si>
  <si>
    <t>【記入欄】</t>
    <rPh sb="1" eb="4">
      <t>キニュウラン</t>
    </rPh>
    <phoneticPr fontId="2"/>
  </si>
  <si>
    <t>　運営に関する報告</t>
    <rPh sb="1" eb="3">
      <t>ウンエイ</t>
    </rPh>
    <rPh sb="4" eb="5">
      <t>カン</t>
    </rPh>
    <rPh sb="7" eb="9">
      <t>ホウコク</t>
    </rPh>
    <phoneticPr fontId="2"/>
  </si>
  <si>
    <t>１　内容及び手続きの説明及び同意</t>
    <rPh sb="2" eb="4">
      <t>ナイヨウ</t>
    </rPh>
    <rPh sb="4" eb="5">
      <t>オヨ</t>
    </rPh>
    <rPh sb="6" eb="8">
      <t>テツヅ</t>
    </rPh>
    <rPh sb="10" eb="12">
      <t>セツメイ</t>
    </rPh>
    <rPh sb="12" eb="13">
      <t>オヨ</t>
    </rPh>
    <rPh sb="14" eb="16">
      <t>ドウイ</t>
    </rPh>
    <phoneticPr fontId="2"/>
  </si>
  <si>
    <t>２　提供拒否の禁止</t>
    <rPh sb="2" eb="4">
      <t>テイキョウ</t>
    </rPh>
    <rPh sb="4" eb="6">
      <t>キョヒ</t>
    </rPh>
    <rPh sb="7" eb="9">
      <t>キンシ</t>
    </rPh>
    <phoneticPr fontId="2"/>
  </si>
  <si>
    <t>３　サービス提供困難時の対応</t>
    <rPh sb="6" eb="8">
      <t>テイキョウ</t>
    </rPh>
    <rPh sb="8" eb="10">
      <t>コンナン</t>
    </rPh>
    <rPh sb="10" eb="11">
      <t>トキ</t>
    </rPh>
    <rPh sb="12" eb="14">
      <t>タイオウ</t>
    </rPh>
    <phoneticPr fontId="2"/>
  </si>
  <si>
    <t>４　受給資格等の確認</t>
    <rPh sb="2" eb="4">
      <t>ジュキュウ</t>
    </rPh>
    <rPh sb="4" eb="6">
      <t>シカク</t>
    </rPh>
    <rPh sb="6" eb="7">
      <t>トウ</t>
    </rPh>
    <rPh sb="8" eb="10">
      <t>カクニン</t>
    </rPh>
    <phoneticPr fontId="2"/>
  </si>
  <si>
    <t>６　心身の状況等の把握</t>
    <rPh sb="2" eb="4">
      <t>シンシン</t>
    </rPh>
    <rPh sb="5" eb="7">
      <t>ジョウキョウ</t>
    </rPh>
    <rPh sb="7" eb="8">
      <t>トウ</t>
    </rPh>
    <rPh sb="9" eb="11">
      <t>ハアク</t>
    </rPh>
    <phoneticPr fontId="2"/>
  </si>
  <si>
    <t>７　居宅介護支援事業者等との連携</t>
    <rPh sb="2" eb="4">
      <t>キョタク</t>
    </rPh>
    <rPh sb="4" eb="6">
      <t>カイゴ</t>
    </rPh>
    <rPh sb="6" eb="8">
      <t>シエン</t>
    </rPh>
    <rPh sb="8" eb="11">
      <t>ジギョウシャ</t>
    </rPh>
    <rPh sb="11" eb="12">
      <t>トウ</t>
    </rPh>
    <rPh sb="14" eb="16">
      <t>レンケイ</t>
    </rPh>
    <phoneticPr fontId="2"/>
  </si>
  <si>
    <t>８　法定代理受領サービスの提供を受けるための援助</t>
    <rPh sb="2" eb="4">
      <t>ホウテイ</t>
    </rPh>
    <rPh sb="4" eb="6">
      <t>ダイリ</t>
    </rPh>
    <rPh sb="6" eb="8">
      <t>ジュリョウ</t>
    </rPh>
    <rPh sb="13" eb="15">
      <t>テイキョウ</t>
    </rPh>
    <rPh sb="16" eb="17">
      <t>ウ</t>
    </rPh>
    <rPh sb="22" eb="24">
      <t>エンジョ</t>
    </rPh>
    <phoneticPr fontId="2"/>
  </si>
  <si>
    <t>９　居宅サービス計画に沿ったサービスの提供</t>
    <rPh sb="2" eb="4">
      <t>キョタク</t>
    </rPh>
    <rPh sb="8" eb="10">
      <t>ケイカク</t>
    </rPh>
    <rPh sb="11" eb="12">
      <t>ソ</t>
    </rPh>
    <rPh sb="19" eb="21">
      <t>テイキョウ</t>
    </rPh>
    <phoneticPr fontId="2"/>
  </si>
  <si>
    <t>１０　居宅サービス計画等の変更の援助</t>
    <rPh sb="3" eb="5">
      <t>キョタク</t>
    </rPh>
    <rPh sb="9" eb="11">
      <t>ケイカク</t>
    </rPh>
    <rPh sb="11" eb="12">
      <t>トウ</t>
    </rPh>
    <rPh sb="13" eb="15">
      <t>ヘンコウ</t>
    </rPh>
    <rPh sb="16" eb="18">
      <t>エンジョ</t>
    </rPh>
    <phoneticPr fontId="2"/>
  </si>
  <si>
    <t>１１　サービス提供の記録</t>
    <rPh sb="7" eb="9">
      <t>テイキョウ</t>
    </rPh>
    <rPh sb="10" eb="12">
      <t>キロク</t>
    </rPh>
    <phoneticPr fontId="2"/>
  </si>
  <si>
    <t>１２　利用料等の受領</t>
    <rPh sb="3" eb="6">
      <t>リヨウリョウ</t>
    </rPh>
    <rPh sb="6" eb="7">
      <t>トウ</t>
    </rPh>
    <rPh sb="8" eb="10">
      <t>ジュリョウ</t>
    </rPh>
    <phoneticPr fontId="2"/>
  </si>
  <si>
    <t>１４　指定地域密着型通所介護の基本的取扱方針</t>
    <rPh sb="3" eb="5">
      <t>シテイ</t>
    </rPh>
    <rPh sb="5" eb="7">
      <t>チイキ</t>
    </rPh>
    <rPh sb="7" eb="10">
      <t>ミッチャクガタ</t>
    </rPh>
    <rPh sb="10" eb="12">
      <t>ツウショ</t>
    </rPh>
    <rPh sb="12" eb="14">
      <t>カイゴ</t>
    </rPh>
    <rPh sb="15" eb="17">
      <t>キホン</t>
    </rPh>
    <rPh sb="17" eb="18">
      <t>テキ</t>
    </rPh>
    <rPh sb="18" eb="20">
      <t>トリアツカイ</t>
    </rPh>
    <rPh sb="20" eb="22">
      <t>ホウシン</t>
    </rPh>
    <phoneticPr fontId="2"/>
  </si>
  <si>
    <t>欄が足りない場合は、別紙を作成し添付してください。</t>
    <rPh sb="0" eb="1">
      <t>ラン</t>
    </rPh>
    <rPh sb="2" eb="3">
      <t>タ</t>
    </rPh>
    <rPh sb="6" eb="8">
      <t>バアイ</t>
    </rPh>
    <rPh sb="10" eb="12">
      <t>ベッシ</t>
    </rPh>
    <rPh sb="13" eb="15">
      <t>サクセイ</t>
    </rPh>
    <rPh sb="16" eb="18">
      <t>テンプ</t>
    </rPh>
    <phoneticPr fontId="2"/>
  </si>
  <si>
    <t>出席者欄には、対象とする職種（管理者・介護職員等）を記入してください。</t>
    <rPh sb="0" eb="3">
      <t>シュッセキシャ</t>
    </rPh>
    <rPh sb="3" eb="4">
      <t>ラン</t>
    </rPh>
    <rPh sb="7" eb="9">
      <t>タイショウ</t>
    </rPh>
    <rPh sb="12" eb="14">
      <t>ショクシュ</t>
    </rPh>
    <rPh sb="15" eb="18">
      <t>カンリシャ</t>
    </rPh>
    <rPh sb="19" eb="21">
      <t>カイゴ</t>
    </rPh>
    <rPh sb="21" eb="23">
      <t>ショクイン</t>
    </rPh>
    <rPh sb="23" eb="24">
      <t>トウ</t>
    </rPh>
    <rPh sb="26" eb="28">
      <t>キニュウ</t>
    </rPh>
    <phoneticPr fontId="2"/>
  </si>
  <si>
    <t>研修を行っていない、又は、行う予定がない場合には、研修内容欄に”実施なし”と記入してください。</t>
    <rPh sb="0" eb="2">
      <t>ケンシュウ</t>
    </rPh>
    <rPh sb="3" eb="4">
      <t>オコナ</t>
    </rPh>
    <rPh sb="10" eb="11">
      <t>マタ</t>
    </rPh>
    <rPh sb="13" eb="14">
      <t>オコナ</t>
    </rPh>
    <rPh sb="15" eb="17">
      <t>ヨテイ</t>
    </rPh>
    <rPh sb="20" eb="22">
      <t>バアイ</t>
    </rPh>
    <rPh sb="25" eb="27">
      <t>ケンシュウ</t>
    </rPh>
    <rPh sb="27" eb="29">
      <t>ナイヨウ</t>
    </rPh>
    <rPh sb="29" eb="30">
      <t>ラン</t>
    </rPh>
    <rPh sb="32" eb="34">
      <t>ジッシ</t>
    </rPh>
    <rPh sb="38" eb="40">
      <t>キニュウ</t>
    </rPh>
    <phoneticPr fontId="2"/>
  </si>
  <si>
    <t>事業所内研修</t>
    <rPh sb="0" eb="3">
      <t>ジギョウショ</t>
    </rPh>
    <rPh sb="3" eb="4">
      <t>ナイ</t>
    </rPh>
    <rPh sb="4" eb="6">
      <t>ケンシュウ</t>
    </rPh>
    <phoneticPr fontId="2"/>
  </si>
  <si>
    <t>実施年月日</t>
    <rPh sb="0" eb="2">
      <t>ジッシ</t>
    </rPh>
    <rPh sb="2" eb="5">
      <t>ネンガッピ</t>
    </rPh>
    <phoneticPr fontId="2"/>
  </si>
  <si>
    <t>出席者</t>
    <rPh sb="0" eb="3">
      <t>シュッセキシャ</t>
    </rPh>
    <phoneticPr fontId="2"/>
  </si>
  <si>
    <t>研修内容</t>
    <rPh sb="0" eb="2">
      <t>ケンシュウ</t>
    </rPh>
    <rPh sb="2" eb="4">
      <t>ナイヨウ</t>
    </rPh>
    <phoneticPr fontId="2"/>
  </si>
  <si>
    <t>事業所外研修</t>
    <rPh sb="0" eb="3">
      <t>ジギョウショ</t>
    </rPh>
    <rPh sb="3" eb="4">
      <t>ガイ</t>
    </rPh>
    <rPh sb="4" eb="6">
      <t>ケンシュウ</t>
    </rPh>
    <phoneticPr fontId="2"/>
  </si>
  <si>
    <t>　事業所の防火管理者（又は責任者）の氏名を記入してください。</t>
    <rPh sb="1" eb="4">
      <t>ジギョウショ</t>
    </rPh>
    <rPh sb="5" eb="7">
      <t>ボウカ</t>
    </rPh>
    <rPh sb="7" eb="10">
      <t>カンリシャ</t>
    </rPh>
    <rPh sb="11" eb="12">
      <t>マタ</t>
    </rPh>
    <rPh sb="13" eb="16">
      <t>セキニンシャ</t>
    </rPh>
    <rPh sb="18" eb="20">
      <t>シメイ</t>
    </rPh>
    <rPh sb="21" eb="23">
      <t>キニュウ</t>
    </rPh>
    <phoneticPr fontId="2"/>
  </si>
  <si>
    <t>避難訓練</t>
    <rPh sb="0" eb="2">
      <t>ヒナン</t>
    </rPh>
    <rPh sb="2" eb="4">
      <t>クンレン</t>
    </rPh>
    <phoneticPr fontId="2"/>
  </si>
  <si>
    <t>（実施　・　実施予定）</t>
    <rPh sb="1" eb="3">
      <t>ジッシ</t>
    </rPh>
    <rPh sb="6" eb="8">
      <t>ジッシ</t>
    </rPh>
    <rPh sb="8" eb="10">
      <t>ヨテイ</t>
    </rPh>
    <phoneticPr fontId="2"/>
  </si>
  <si>
    <t>救出訓練</t>
    <rPh sb="0" eb="2">
      <t>キュウシュツ</t>
    </rPh>
    <rPh sb="2" eb="4">
      <t>クンレン</t>
    </rPh>
    <phoneticPr fontId="2"/>
  </si>
  <si>
    <t>その他</t>
    <rPh sb="2" eb="3">
      <t>タ</t>
    </rPh>
    <phoneticPr fontId="2"/>
  </si>
  <si>
    <t>※常に最新の情報を掲示しておいてください。掲示方法は、壁等に貼り付ける方法の他、ファイルや冊子にして誰もが見やすい場所に整備してください。</t>
    <rPh sb="1" eb="2">
      <t>ツネ</t>
    </rPh>
    <rPh sb="3" eb="5">
      <t>サイシン</t>
    </rPh>
    <rPh sb="6" eb="8">
      <t>ジョウホウ</t>
    </rPh>
    <rPh sb="9" eb="11">
      <t>ケイジ</t>
    </rPh>
    <rPh sb="21" eb="23">
      <t>ケイジ</t>
    </rPh>
    <rPh sb="23" eb="25">
      <t>ホウホウ</t>
    </rPh>
    <rPh sb="27" eb="28">
      <t>カベ</t>
    </rPh>
    <rPh sb="28" eb="29">
      <t>トウ</t>
    </rPh>
    <rPh sb="30" eb="31">
      <t>ハ</t>
    </rPh>
    <rPh sb="32" eb="33">
      <t>ツ</t>
    </rPh>
    <rPh sb="35" eb="37">
      <t>ホウホウ</t>
    </rPh>
    <rPh sb="38" eb="39">
      <t>ホカ</t>
    </rPh>
    <rPh sb="45" eb="47">
      <t>サッシ</t>
    </rPh>
    <rPh sb="50" eb="51">
      <t>ダレ</t>
    </rPh>
    <rPh sb="53" eb="54">
      <t>ミ</t>
    </rPh>
    <rPh sb="57" eb="59">
      <t>バショ</t>
    </rPh>
    <rPh sb="60" eb="62">
      <t>セイビ</t>
    </rPh>
    <phoneticPr fontId="2"/>
  </si>
  <si>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2"/>
  </si>
  <si>
    <t>【具体的に記入してください】</t>
    <rPh sb="1" eb="4">
      <t>グタイテキ</t>
    </rPh>
    <rPh sb="5" eb="7">
      <t>キニュウ</t>
    </rPh>
    <phoneticPr fontId="2"/>
  </si>
  <si>
    <t>　報酬に関する報告</t>
    <rPh sb="1" eb="3">
      <t>ホウシュウ</t>
    </rPh>
    <rPh sb="4" eb="5">
      <t>カン</t>
    </rPh>
    <rPh sb="7" eb="9">
      <t>ホウコク</t>
    </rPh>
    <phoneticPr fontId="2"/>
  </si>
  <si>
    <t>６月</t>
  </si>
  <si>
    <t>７月</t>
  </si>
  <si>
    <t>８月</t>
  </si>
  <si>
    <t>９月</t>
  </si>
  <si>
    <t>１０月</t>
  </si>
  <si>
    <t>１１月</t>
  </si>
  <si>
    <t>１２月</t>
  </si>
  <si>
    <t>【サービス提供時間について】</t>
    <rPh sb="5" eb="7">
      <t>テイキョウ</t>
    </rPh>
    <rPh sb="7" eb="9">
      <t>ジカン</t>
    </rPh>
    <phoneticPr fontId="2"/>
  </si>
  <si>
    <t>　帰宅の際の時間の取扱いについて、該当する項目に○をつけてください。</t>
    <rPh sb="1" eb="3">
      <t>キタク</t>
    </rPh>
    <rPh sb="4" eb="5">
      <t>サイ</t>
    </rPh>
    <rPh sb="6" eb="8">
      <t>ジカン</t>
    </rPh>
    <rPh sb="9" eb="11">
      <t>トリアツカイ</t>
    </rPh>
    <rPh sb="17" eb="19">
      <t>ガイトウ</t>
    </rPh>
    <rPh sb="21" eb="23">
      <t>コウモク</t>
    </rPh>
    <phoneticPr fontId="2"/>
  </si>
  <si>
    <t>　送迎時間の取扱いについて、該当する項目に○をつけてください。</t>
    <rPh sb="1" eb="3">
      <t>ソウゲイ</t>
    </rPh>
    <rPh sb="3" eb="5">
      <t>ジカン</t>
    </rPh>
    <rPh sb="6" eb="8">
      <t>トリアツカイ</t>
    </rPh>
    <rPh sb="14" eb="16">
      <t>ガイトウ</t>
    </rPh>
    <rPh sb="18" eb="20">
      <t>コウモク</t>
    </rPh>
    <phoneticPr fontId="2"/>
  </si>
  <si>
    <t>Ⅰ〈前年度の月平均〉</t>
    <rPh sb="2" eb="5">
      <t>ゼンネンド</t>
    </rPh>
    <rPh sb="6" eb="7">
      <t>ツキ</t>
    </rPh>
    <rPh sb="7" eb="9">
      <t>ヘイキン</t>
    </rPh>
    <phoneticPr fontId="2"/>
  </si>
  <si>
    <t>４月</t>
    <rPh sb="1" eb="2">
      <t>ガツ</t>
    </rPh>
    <phoneticPr fontId="2"/>
  </si>
  <si>
    <t>１月</t>
  </si>
  <si>
    <t>２月</t>
  </si>
  <si>
    <t>人</t>
    <rPh sb="0" eb="1">
      <t>ニン</t>
    </rPh>
    <phoneticPr fontId="2"/>
  </si>
  <si>
    <t>※看護職員又は介護職員が人員基準を満たさずにサービス提供をした場合は、人員基準上必要とされる員数から１割を超えて減少した場合は、その翌月から解消されるまでに至った月まで、１割の範囲内で減少した場合は、その翌々月から解消されるまでに至った月まで、利用者全員に対して所定単位数の70/100の単位で算定する必要があります。</t>
    <rPh sb="1" eb="3">
      <t>カンゴ</t>
    </rPh>
    <rPh sb="3" eb="5">
      <t>ショクイン</t>
    </rPh>
    <rPh sb="5" eb="6">
      <t>マタ</t>
    </rPh>
    <rPh sb="7" eb="9">
      <t>カイゴ</t>
    </rPh>
    <rPh sb="9" eb="11">
      <t>ショクイン</t>
    </rPh>
    <rPh sb="12" eb="14">
      <t>ジンイン</t>
    </rPh>
    <rPh sb="14" eb="16">
      <t>キジュン</t>
    </rPh>
    <rPh sb="17" eb="18">
      <t>ミ</t>
    </rPh>
    <rPh sb="26" eb="28">
      <t>テイキョウ</t>
    </rPh>
    <rPh sb="31" eb="33">
      <t>バアイ</t>
    </rPh>
    <rPh sb="35" eb="37">
      <t>ジンイン</t>
    </rPh>
    <rPh sb="37" eb="39">
      <t>キジュン</t>
    </rPh>
    <rPh sb="39" eb="40">
      <t>ジョウ</t>
    </rPh>
    <rPh sb="40" eb="42">
      <t>ヒツヨウ</t>
    </rPh>
    <rPh sb="46" eb="48">
      <t>インズウ</t>
    </rPh>
    <rPh sb="51" eb="52">
      <t>ワリ</t>
    </rPh>
    <rPh sb="53" eb="54">
      <t>コ</t>
    </rPh>
    <rPh sb="56" eb="58">
      <t>ゲンショウ</t>
    </rPh>
    <rPh sb="60" eb="62">
      <t>バアイ</t>
    </rPh>
    <rPh sb="66" eb="68">
      <t>ヨクゲツ</t>
    </rPh>
    <rPh sb="70" eb="72">
      <t>カイショウ</t>
    </rPh>
    <rPh sb="78" eb="79">
      <t>イタ</t>
    </rPh>
    <rPh sb="81" eb="82">
      <t>ツキ</t>
    </rPh>
    <rPh sb="86" eb="87">
      <t>ワリ</t>
    </rPh>
    <rPh sb="88" eb="90">
      <t>ハンイ</t>
    </rPh>
    <rPh sb="90" eb="91">
      <t>ナイ</t>
    </rPh>
    <rPh sb="92" eb="94">
      <t>ゲンショウ</t>
    </rPh>
    <rPh sb="96" eb="98">
      <t>バアイ</t>
    </rPh>
    <rPh sb="102" eb="105">
      <t>ヨクヨクゲツ</t>
    </rPh>
    <rPh sb="107" eb="109">
      <t>カイショウ</t>
    </rPh>
    <rPh sb="115" eb="116">
      <t>イタ</t>
    </rPh>
    <rPh sb="118" eb="119">
      <t>ツキ</t>
    </rPh>
    <rPh sb="122" eb="125">
      <t>リヨウシャ</t>
    </rPh>
    <rPh sb="125" eb="127">
      <t>ゼンイン</t>
    </rPh>
    <rPh sb="128" eb="129">
      <t>タイ</t>
    </rPh>
    <rPh sb="131" eb="133">
      <t>ショテイ</t>
    </rPh>
    <rPh sb="133" eb="136">
      <t>タンイスウ</t>
    </rPh>
    <rPh sb="144" eb="146">
      <t>タンイ</t>
    </rPh>
    <rPh sb="147" eb="149">
      <t>サンテイ</t>
    </rPh>
    <rPh sb="151" eb="153">
      <t>ヒツヨウ</t>
    </rPh>
    <phoneticPr fontId="2"/>
  </si>
  <si>
    <t>Ⅰ</t>
    <phoneticPr fontId="2"/>
  </si>
  <si>
    <t>　</t>
    <phoneticPr fontId="2"/>
  </si>
  <si>
    <t>↓</t>
    <phoneticPr fontId="2"/>
  </si>
  <si>
    <t>Ⅱ</t>
    <phoneticPr fontId="2"/>
  </si>
  <si>
    <t>　利用者の要介護状態の軽減又は悪化の防止に資するよう、その目標を設定し、計画的に行われていますか。</t>
    <phoneticPr fontId="2"/>
  </si>
  <si>
    <t>　利用者が住み慣れた地域での生活を継続することができるよう地域住民との交流や地域活動への参加を図りつつ、利用者の心身の状況を踏まえ、妥当適切に行われていますか。</t>
    <phoneticPr fontId="2"/>
  </si>
  <si>
    <t>　地域密着型通所介護計画は、サービスの提供に関わる従業者が共同して個々の利用者ごとに作成していますか。</t>
    <phoneticPr fontId="2"/>
  </si>
  <si>
    <t>※</t>
    <phoneticPr fontId="2"/>
  </si>
  <si>
    <t>　</t>
    <phoneticPr fontId="2"/>
  </si>
  <si>
    <t>1週あたりの
時間数</t>
    <rPh sb="1" eb="2">
      <t>シュウ</t>
    </rPh>
    <rPh sb="7" eb="10">
      <t>ジカンスウ</t>
    </rPh>
    <phoneticPr fontId="2"/>
  </si>
  <si>
    <t>　介護従業者は、サービスの提供に当たっては、懇切丁寧に行うことを旨とし、利用者又はその家族に対し、サービスの提供方法等について、理解しやすいように説明を行っていますか。</t>
    <rPh sb="3" eb="5">
      <t>ジュウギョウ</t>
    </rPh>
    <phoneticPr fontId="2"/>
  </si>
  <si>
    <t>　サービスの提供に当たっては、介護技術の進歩に対応し、適切な介護技術をもってサービスの提供が行われていますか。</t>
    <phoneticPr fontId="2"/>
  </si>
  <si>
    <t>　常に利用者の心身の状況を的確に把握しつつ、相談援助等の生活指導、機能訓練その他必要なサービスを利用者の希望に沿って適切に提供していますか。</t>
    <rPh sb="13" eb="15">
      <t>テキカク</t>
    </rPh>
    <phoneticPr fontId="2"/>
  </si>
  <si>
    <t>　</t>
    <phoneticPr fontId="2"/>
  </si>
  <si>
    <t>①社会福祉主事任用資格
②介護福祉士
③介護支援専門員
④介護保険施設又は通所系サービス事業所において、常勤で２年以上（勤務日数360日以上）介護等の業務に従事した者（直接処遇職員に限る）</t>
    <phoneticPr fontId="2"/>
  </si>
  <si>
    <t>１６　指定地域密着型通所介護の具体的取扱方針</t>
    <rPh sb="3" eb="5">
      <t>シテイ</t>
    </rPh>
    <rPh sb="5" eb="7">
      <t>チイキ</t>
    </rPh>
    <rPh sb="7" eb="10">
      <t>ミッチャクガタ</t>
    </rPh>
    <rPh sb="10" eb="12">
      <t>ツウショ</t>
    </rPh>
    <rPh sb="12" eb="14">
      <t>カイゴ</t>
    </rPh>
    <rPh sb="15" eb="18">
      <t>グタイテキ</t>
    </rPh>
    <rPh sb="18" eb="20">
      <t>トリアツカイ</t>
    </rPh>
    <rPh sb="20" eb="22">
      <t>ホウシン</t>
    </rPh>
    <phoneticPr fontId="2"/>
  </si>
  <si>
    <t>　それぞれの利用者について、地域密着型通所介護計画に従ったサービスの実施状況及び目標の達成状況の記録を行っていますか。</t>
    <rPh sb="26" eb="27">
      <t>シタガ</t>
    </rPh>
    <phoneticPr fontId="2"/>
  </si>
  <si>
    <t>　介護予防通所型サービスの提供に当たっては、介護技術の進歩に対応し、適切な介護技術をもってこれを行っていますか。</t>
    <phoneticPr fontId="2"/>
  </si>
  <si>
    <t>　介護予防通所型サービスの提供に当たっては、懇切丁寧に行うことを旨とし、利用者又はその家族に対し、サービスの提供方法等について、理解しやすいように説明を行っていますか。</t>
    <phoneticPr fontId="2"/>
  </si>
  <si>
    <t>　介護予防通所型サービスの提供に当たっては、介護予防通所型サービス計画に基づき、利用者が日常生活を営むために必要な支援を行っていますか。</t>
    <phoneticPr fontId="2"/>
  </si>
  <si>
    <t>　管理者は、介護予防通所型サービス計画を作成したときは、当該介護予防通所型サービス計画を利用者に交付していますか。</t>
    <phoneticPr fontId="2"/>
  </si>
  <si>
    <t>　管理者は、介護予防通所型サービス計画の作成に当たっては、その内容について利用者又はその家族に対して説明し、利用者の同意を得ていますか。</t>
    <phoneticPr fontId="2"/>
  </si>
  <si>
    <t>　管理者は、既に介護予防サービス計画等が作成されている場合には、当該介護予防サービス計画等の内容に沿って介護予防通所型サービス計画を作成していますか。</t>
    <phoneticPr fontId="2"/>
  </si>
  <si>
    <t>　管理者は、利用者の日常生活全般の状況及び希望を踏まえ、介護予防通所型サービスの目標、当該目標を達成するための具体的なサービスの内容、サービスの提供を行う期間等を記載した計画（介護予防通所型サービス計画）を作成していますか。</t>
    <phoneticPr fontId="2"/>
  </si>
  <si>
    <t>　主治の医師又は歯科医師からの情報伝達、サービス担当者会議その他の適切な方法により、利用者の心身の状況、置かれている環境等利用者の日常生活全般の状況の的確な把握を行っていますか。</t>
    <phoneticPr fontId="2"/>
  </si>
  <si>
    <t>　利用者の介護予防に資するよう、その目標を設定し、計画的に行っていますか。</t>
    <phoneticPr fontId="2"/>
  </si>
  <si>
    <t>　介護予防通所型サービスの提供に当たっては、単に利用者の運動器の機能の向上、栄養状態の改善、口腔の機能の向上等の特定の心身の機能に着目した改善等のみならず、当該心身の機能の改善等を通じて、利用者ができる限り要介護状態とならずに自立した日常生活を営むことができるよう支援することを目的とするものであることを常に意識してサービスの提供に当たっていますか。</t>
    <phoneticPr fontId="2"/>
  </si>
  <si>
    <t>　利用者がその有する能力を最大限に活用することができるような方法によるサービスの提供に努めていますか。</t>
    <phoneticPr fontId="2"/>
  </si>
  <si>
    <t>　介護予防通所型サービスの提供に当たっては，利用者との意思疎通を十分に図ることその他の様々な方法により、利用者が主体的に事業に参加することができるよう適切な働きかけに努めていますか。</t>
    <phoneticPr fontId="2"/>
  </si>
  <si>
    <t>※帰宅を準備する時間は、サービス提供時間に含まれません。Ｂに○がついた場合は、介護報酬を自主点検し、必要に応じて過誤調整を行う必要があります。</t>
    <rPh sb="1" eb="3">
      <t>キタク</t>
    </rPh>
    <rPh sb="4" eb="6">
      <t>ジュンビ</t>
    </rPh>
    <rPh sb="8" eb="10">
      <t>ジカン</t>
    </rPh>
    <rPh sb="16" eb="18">
      <t>テイキョウ</t>
    </rPh>
    <rPh sb="18" eb="20">
      <t>ジカン</t>
    </rPh>
    <rPh sb="21" eb="22">
      <t>フク</t>
    </rPh>
    <rPh sb="35" eb="37">
      <t>バアイ</t>
    </rPh>
    <rPh sb="39" eb="41">
      <t>カイゴ</t>
    </rPh>
    <rPh sb="41" eb="43">
      <t>ホウシュウ</t>
    </rPh>
    <rPh sb="44" eb="46">
      <t>ジシュ</t>
    </rPh>
    <rPh sb="46" eb="48">
      <t>テンケン</t>
    </rPh>
    <rPh sb="50" eb="52">
      <t>ヒツヨウ</t>
    </rPh>
    <rPh sb="53" eb="54">
      <t>オウ</t>
    </rPh>
    <rPh sb="56" eb="58">
      <t>カゴ</t>
    </rPh>
    <rPh sb="58" eb="60">
      <t>チョウセイ</t>
    </rPh>
    <rPh sb="61" eb="62">
      <t>オコナ</t>
    </rPh>
    <rPh sb="63" eb="65">
      <t>ヒツヨウ</t>
    </rPh>
    <phoneticPr fontId="2"/>
  </si>
  <si>
    <t>※送迎に要する時間は、サービス提供時間に含まれません。Ｂに○がついた場合は、介護報酬を自主点検し、必要に応じて過誤調整を行う必要があります。</t>
    <rPh sb="1" eb="3">
      <t>ソウゲイ</t>
    </rPh>
    <rPh sb="4" eb="5">
      <t>ヨウ</t>
    </rPh>
    <rPh sb="7" eb="9">
      <t>ジカン</t>
    </rPh>
    <rPh sb="15" eb="17">
      <t>テイキョウ</t>
    </rPh>
    <rPh sb="17" eb="19">
      <t>ジカン</t>
    </rPh>
    <rPh sb="20" eb="21">
      <t>フク</t>
    </rPh>
    <phoneticPr fontId="2"/>
  </si>
  <si>
    <t>※月平均で利用定員を超えなければ減算にはなりませんが、1日でも定員を超えれば運営基準違反です。</t>
    <phoneticPr fontId="2"/>
  </si>
  <si>
    <t>【送迎を行わない場合の減算（地域密着型通所介護）】</t>
    <rPh sb="4" eb="5">
      <t>オコナ</t>
    </rPh>
    <rPh sb="8" eb="10">
      <t>バアイ</t>
    </rPh>
    <rPh sb="11" eb="13">
      <t>ゲンサン</t>
    </rPh>
    <phoneticPr fontId="2"/>
  </si>
  <si>
    <t>【同一建物に居住する又は同一建物から通所する利用者に係る減算】</t>
    <phoneticPr fontId="2"/>
  </si>
  <si>
    <t>※算定している場合のみ記入してください。</t>
    <phoneticPr fontId="2"/>
  </si>
  <si>
    <t>【８時間以上９時間未満のサービスの前後に連続して延長サービスを行った場合の加算】</t>
    <rPh sb="2" eb="6">
      <t>ジカンイジョウ</t>
    </rPh>
    <rPh sb="7" eb="9">
      <t>ジカン</t>
    </rPh>
    <rPh sb="9" eb="11">
      <t>ミマン</t>
    </rPh>
    <rPh sb="17" eb="19">
      <t>ゼンゴ</t>
    </rPh>
    <rPh sb="20" eb="22">
      <t>レンゾク</t>
    </rPh>
    <rPh sb="24" eb="26">
      <t>エンチョウ</t>
    </rPh>
    <rPh sb="31" eb="32">
      <t>オコナ</t>
    </rPh>
    <rPh sb="34" eb="36">
      <t>バアイ</t>
    </rPh>
    <rPh sb="37" eb="39">
      <t>カサン</t>
    </rPh>
    <phoneticPr fontId="2"/>
  </si>
  <si>
    <t>＝</t>
    <phoneticPr fontId="2"/>
  </si>
  <si>
    <t>　運営規程に、規定されている項目の（　　）内に○印を記入してください。</t>
    <rPh sb="1" eb="3">
      <t>ウンエイ</t>
    </rPh>
    <rPh sb="3" eb="5">
      <t>キテイ</t>
    </rPh>
    <rPh sb="7" eb="9">
      <t>キテイ</t>
    </rPh>
    <rPh sb="14" eb="16">
      <t>コウモク</t>
    </rPh>
    <rPh sb="21" eb="22">
      <t>ナイ</t>
    </rPh>
    <rPh sb="24" eb="25">
      <t>シルシ</t>
    </rPh>
    <rPh sb="26" eb="28">
      <t>キニュウ</t>
    </rPh>
    <phoneticPr fontId="2"/>
  </si>
  <si>
    <t>介護予防通所型サービスの指定の有無</t>
    <rPh sb="0" eb="2">
      <t>カイゴ</t>
    </rPh>
    <rPh sb="2" eb="4">
      <t>ヨボウ</t>
    </rPh>
    <rPh sb="4" eb="6">
      <t>ツウショ</t>
    </rPh>
    <rPh sb="6" eb="7">
      <t>ガタ</t>
    </rPh>
    <rPh sb="12" eb="14">
      <t>シテイ</t>
    </rPh>
    <rPh sb="15" eb="17">
      <t>ウム</t>
    </rPh>
    <phoneticPr fontId="2"/>
  </si>
  <si>
    <t>５　要介護認定・要支援認定等の申請に係る援助</t>
    <rPh sb="2" eb="5">
      <t>ヨウカイゴ</t>
    </rPh>
    <rPh sb="5" eb="7">
      <t>ニンテイ</t>
    </rPh>
    <rPh sb="8" eb="11">
      <t>ヨウシエン</t>
    </rPh>
    <rPh sb="11" eb="13">
      <t>ニンテイ</t>
    </rPh>
    <rPh sb="13" eb="14">
      <t>トウ</t>
    </rPh>
    <rPh sb="15" eb="17">
      <t>シンセイ</t>
    </rPh>
    <rPh sb="18" eb="19">
      <t>カカ</t>
    </rPh>
    <rPh sb="20" eb="22">
      <t>エンジョ</t>
    </rPh>
    <phoneticPr fontId="2"/>
  </si>
  <si>
    <t>※利用者にとって診断書の提出は義務ではありません。利用者の心身の状況を把握するための診断書等の費用は、一律全員から徴収することはできません。あくまでも利用者等と事業者で話し合って費用負担を決めて下さい。</t>
    <rPh sb="1" eb="4">
      <t>リヨウシャ</t>
    </rPh>
    <rPh sb="8" eb="11">
      <t>シンダンショ</t>
    </rPh>
    <rPh sb="12" eb="14">
      <t>テイシュツ</t>
    </rPh>
    <rPh sb="15" eb="17">
      <t>ギム</t>
    </rPh>
    <rPh sb="25" eb="28">
      <t>リヨウシャ</t>
    </rPh>
    <rPh sb="29" eb="31">
      <t>シンシン</t>
    </rPh>
    <rPh sb="32" eb="34">
      <t>ジョウキョウ</t>
    </rPh>
    <rPh sb="35" eb="37">
      <t>ハアク</t>
    </rPh>
    <rPh sb="42" eb="45">
      <t>シンダンショ</t>
    </rPh>
    <rPh sb="45" eb="46">
      <t>トウ</t>
    </rPh>
    <rPh sb="47" eb="49">
      <t>ヒヨウ</t>
    </rPh>
    <rPh sb="51" eb="53">
      <t>イチリツ</t>
    </rPh>
    <rPh sb="53" eb="55">
      <t>ゼンイン</t>
    </rPh>
    <rPh sb="57" eb="59">
      <t>チョウシュウ</t>
    </rPh>
    <rPh sb="75" eb="78">
      <t>リヨウシャ</t>
    </rPh>
    <rPh sb="78" eb="79">
      <t>トウ</t>
    </rPh>
    <rPh sb="80" eb="83">
      <t>ジギョウシャ</t>
    </rPh>
    <rPh sb="84" eb="85">
      <t>ハナ</t>
    </rPh>
    <rPh sb="86" eb="87">
      <t>ア</t>
    </rPh>
    <rPh sb="89" eb="91">
      <t>ヒヨウ</t>
    </rPh>
    <rPh sb="91" eb="93">
      <t>フタン</t>
    </rPh>
    <rPh sb="94" eb="95">
      <t>キ</t>
    </rPh>
    <rPh sb="97" eb="98">
      <t>クダ</t>
    </rPh>
    <phoneticPr fontId="2"/>
  </si>
  <si>
    <t>　利用者の介護保険負担割合証を確認し、証に記載されている利用者負担の割合で徴収をしていますか。（生活保護や公費負担分等を除く。）</t>
    <rPh sb="1" eb="4">
      <t>リヨウシャ</t>
    </rPh>
    <rPh sb="5" eb="7">
      <t>カイゴ</t>
    </rPh>
    <rPh sb="7" eb="9">
      <t>ホケン</t>
    </rPh>
    <rPh sb="9" eb="11">
      <t>フタン</t>
    </rPh>
    <rPh sb="11" eb="13">
      <t>ワリアイ</t>
    </rPh>
    <rPh sb="13" eb="14">
      <t>ショウ</t>
    </rPh>
    <rPh sb="15" eb="17">
      <t>カクニン</t>
    </rPh>
    <rPh sb="19" eb="20">
      <t>ショウ</t>
    </rPh>
    <rPh sb="21" eb="23">
      <t>キサイ</t>
    </rPh>
    <rPh sb="28" eb="31">
      <t>リヨウシャ</t>
    </rPh>
    <rPh sb="31" eb="33">
      <t>フタン</t>
    </rPh>
    <rPh sb="34" eb="36">
      <t>ワリアイ</t>
    </rPh>
    <rPh sb="37" eb="39">
      <t>チョウシュウ</t>
    </rPh>
    <rPh sb="48" eb="50">
      <t>セイカツ</t>
    </rPh>
    <rPh sb="50" eb="52">
      <t>ホゴ</t>
    </rPh>
    <rPh sb="53" eb="55">
      <t>コウヒ</t>
    </rPh>
    <rPh sb="55" eb="57">
      <t>フタン</t>
    </rPh>
    <rPh sb="57" eb="58">
      <t>フン</t>
    </rPh>
    <rPh sb="58" eb="59">
      <t>トウ</t>
    </rPh>
    <rPh sb="60" eb="61">
      <t>ノゾ</t>
    </rPh>
    <phoneticPr fontId="2"/>
  </si>
  <si>
    <t>１３　保険給付及び第１号事業支給費の請求のための証明書の交付</t>
    <rPh sb="3" eb="5">
      <t>ホケン</t>
    </rPh>
    <rPh sb="5" eb="7">
      <t>キュウフ</t>
    </rPh>
    <rPh sb="7" eb="8">
      <t>オヨ</t>
    </rPh>
    <rPh sb="9" eb="10">
      <t>ダイ</t>
    </rPh>
    <rPh sb="11" eb="12">
      <t>ゴウ</t>
    </rPh>
    <rPh sb="12" eb="14">
      <t>ジギョウ</t>
    </rPh>
    <rPh sb="14" eb="16">
      <t>シキュウ</t>
    </rPh>
    <rPh sb="16" eb="17">
      <t>ヒ</t>
    </rPh>
    <rPh sb="18" eb="20">
      <t>セイキュウ</t>
    </rPh>
    <rPh sb="24" eb="27">
      <t>ショウメイショ</t>
    </rPh>
    <rPh sb="28" eb="30">
      <t>コウフ</t>
    </rPh>
    <phoneticPr fontId="2"/>
  </si>
  <si>
    <t>　事業所自らその提供するサービスの質の評価を行い、常にその改善が図られていますか。</t>
    <rPh sb="1" eb="4">
      <t>ジギョウショ</t>
    </rPh>
    <phoneticPr fontId="2"/>
  </si>
  <si>
    <t>　主治の医師又は歯科医師と連携を図りつつ、事業所自らその提供する介護予防通所型サービスの質の評価を行い、常にその改善を図っていますか。</t>
    <rPh sb="21" eb="24">
      <t>ジギョウショ</t>
    </rPh>
    <phoneticPr fontId="2"/>
  </si>
  <si>
    <t>　利用者一人一人の人格を尊重し、利用者がそれぞれの役割を持って日常生活を送ることができるよう配慮したサービスが行われていますか。</t>
    <phoneticPr fontId="2"/>
  </si>
  <si>
    <t>　サービスの提供に当たっては、地域密着型通所介護計画に基づき、漫然かつ画一的なものとならないように、利用者の機能訓練及びその者が日常生活を営むことができるよう必要な援助を行っていますか。</t>
    <phoneticPr fontId="2"/>
  </si>
  <si>
    <t>１９　利用者に関する市町村への通知</t>
    <rPh sb="3" eb="6">
      <t>リヨウシャ</t>
    </rPh>
    <rPh sb="7" eb="8">
      <t>カン</t>
    </rPh>
    <rPh sb="10" eb="13">
      <t>シチョウソン</t>
    </rPh>
    <rPh sb="15" eb="17">
      <t>ツウチ</t>
    </rPh>
    <phoneticPr fontId="2"/>
  </si>
  <si>
    <t>２０　緊急時の対応</t>
    <rPh sb="3" eb="6">
      <t>キンキュウジ</t>
    </rPh>
    <rPh sb="7" eb="9">
      <t>タイオウ</t>
    </rPh>
    <phoneticPr fontId="2"/>
  </si>
  <si>
    <t>２１　管理者の責務</t>
    <rPh sb="3" eb="6">
      <t>カンリシャ</t>
    </rPh>
    <rPh sb="7" eb="9">
      <t>セキム</t>
    </rPh>
    <phoneticPr fontId="2"/>
  </si>
  <si>
    <t>２２　運営規程</t>
    <rPh sb="3" eb="5">
      <t>ウンエイ</t>
    </rPh>
    <rPh sb="5" eb="7">
      <t>キテイ</t>
    </rPh>
    <phoneticPr fontId="2"/>
  </si>
  <si>
    <t>２３　勤務体制の確保等</t>
    <rPh sb="3" eb="5">
      <t>キンム</t>
    </rPh>
    <rPh sb="5" eb="7">
      <t>タイセイ</t>
    </rPh>
    <rPh sb="8" eb="10">
      <t>カクホ</t>
    </rPh>
    <rPh sb="10" eb="11">
      <t>トウ</t>
    </rPh>
    <phoneticPr fontId="2"/>
  </si>
  <si>
    <t>３０　広告</t>
    <rPh sb="3" eb="5">
      <t>コウコク</t>
    </rPh>
    <phoneticPr fontId="2"/>
  </si>
  <si>
    <t>３１　居宅介護支援事業者に対する利益供与の禁止</t>
    <rPh sb="3" eb="5">
      <t>キョタク</t>
    </rPh>
    <rPh sb="5" eb="7">
      <t>カイゴ</t>
    </rPh>
    <rPh sb="7" eb="9">
      <t>シエン</t>
    </rPh>
    <rPh sb="9" eb="11">
      <t>ジギョウ</t>
    </rPh>
    <rPh sb="11" eb="12">
      <t>シャ</t>
    </rPh>
    <rPh sb="13" eb="14">
      <t>タイ</t>
    </rPh>
    <rPh sb="16" eb="18">
      <t>リエキ</t>
    </rPh>
    <rPh sb="18" eb="20">
      <t>キョウヨ</t>
    </rPh>
    <rPh sb="21" eb="23">
      <t>キンシ</t>
    </rPh>
    <phoneticPr fontId="2"/>
  </si>
  <si>
    <t>３２　苦情処理</t>
    <rPh sb="3" eb="5">
      <t>クジョウ</t>
    </rPh>
    <rPh sb="5" eb="7">
      <t>ショリ</t>
    </rPh>
    <phoneticPr fontId="2"/>
  </si>
  <si>
    <t>３３　事故発生時の対応</t>
    <rPh sb="3" eb="5">
      <t>ジコ</t>
    </rPh>
    <rPh sb="5" eb="7">
      <t>ハッセイ</t>
    </rPh>
    <rPh sb="7" eb="8">
      <t>トキ</t>
    </rPh>
    <rPh sb="9" eb="11">
      <t>タイオウ</t>
    </rPh>
    <phoneticPr fontId="2"/>
  </si>
  <si>
    <t>【職員の人員欠如、利用定員の超過による減算】　</t>
    <rPh sb="1" eb="3">
      <t>ショクイン</t>
    </rPh>
    <rPh sb="4" eb="6">
      <t>ジンイン</t>
    </rPh>
    <rPh sb="6" eb="8">
      <t>ケツジョ</t>
    </rPh>
    <rPh sb="9" eb="11">
      <t>リヨウ</t>
    </rPh>
    <rPh sb="11" eb="13">
      <t>テイイン</t>
    </rPh>
    <rPh sb="14" eb="16">
      <t>チョウカ</t>
    </rPh>
    <rPh sb="19" eb="21">
      <t>ゲンサン</t>
    </rPh>
    <phoneticPr fontId="2"/>
  </si>
  <si>
    <t>　地域密着型通所介護事業所と同一建物に居住する者又は地域密着型通所介護事業所と同一建物から当該指定地域密着型通所介護事業所に通う者に対し、指定地域密着型通所介護を行った場合に、当該利用者について、所定単位数から減算していますか。
（傷病により一時的に送迎が必要であると認められる利用者その他やむを得ない事情により送迎が必要と認められる利用者に対して送迎を行った場合は、例外的に減算対象となりません。）</t>
    <phoneticPr fontId="2"/>
  </si>
  <si>
    <t>←回答内容をプルダウンから選択できます。</t>
    <rPh sb="1" eb="3">
      <t>カイトウ</t>
    </rPh>
    <rPh sb="3" eb="5">
      <t>ナイヨウ</t>
    </rPh>
    <rPh sb="13" eb="15">
      <t>センタク</t>
    </rPh>
    <phoneticPr fontId="2"/>
  </si>
  <si>
    <t>　【利用定員が１０人以下の場合】
　単位ごとに、サービス提供時間帯を通して、専ら当該サービスの提供に当たる看護職員又は介護職員を常に１以上配置していますか。</t>
    <rPh sb="2" eb="4">
      <t>リヨウ</t>
    </rPh>
    <rPh sb="4" eb="6">
      <t>テイイン</t>
    </rPh>
    <rPh sb="9" eb="10">
      <t>ニン</t>
    </rPh>
    <rPh sb="10" eb="12">
      <t>イカ</t>
    </rPh>
    <rPh sb="13" eb="15">
      <t>バアイ</t>
    </rPh>
    <rPh sb="30" eb="33">
      <t>ジカンタイ</t>
    </rPh>
    <rPh sb="34" eb="35">
      <t>トオ</t>
    </rPh>
    <rPh sb="40" eb="42">
      <t>トウガイ</t>
    </rPh>
    <rPh sb="64" eb="65">
      <t>ツネ</t>
    </rPh>
    <rPh sb="67" eb="69">
      <t>イジョウ</t>
    </rPh>
    <rPh sb="69" eb="71">
      <t>ハイチ</t>
    </rPh>
    <phoneticPr fontId="2"/>
  </si>
  <si>
    <t>　【利用定員が１１人以上の場合】
　単位ごと及びサービス提供日ごとに、専ら当該サービスの提供に当たる看護職員が１人以上配置されていますか。</t>
    <rPh sb="2" eb="4">
      <t>リヨウ</t>
    </rPh>
    <rPh sb="4" eb="6">
      <t>テイイン</t>
    </rPh>
    <rPh sb="9" eb="10">
      <t>ニン</t>
    </rPh>
    <rPh sb="10" eb="12">
      <t>イジョウ</t>
    </rPh>
    <rPh sb="13" eb="15">
      <t>バアイ</t>
    </rPh>
    <rPh sb="22" eb="23">
      <t>オヨ</t>
    </rPh>
    <rPh sb="28" eb="30">
      <t>テイキョウ</t>
    </rPh>
    <rPh sb="30" eb="31">
      <t>ビ</t>
    </rPh>
    <rPh sb="37" eb="39">
      <t>トウガイ</t>
    </rPh>
    <rPh sb="56" eb="57">
      <t>ニン</t>
    </rPh>
    <rPh sb="59" eb="61">
      <t>ハイチ</t>
    </rPh>
    <phoneticPr fontId="2"/>
  </si>
  <si>
    <t>　【利用定員が１１人以上の場合】
　単位ごとに、平均提供時間数（※）に応じて、専ら当該サービスの提供に当たる介護職員が、利用者の数が15人までの場合は１以上、15人を超える場合は、15人を超える部分の利用者の数を５で除して得た数に１を加えた数以上配置されていますか。
※　平均提供時間数・・・利用者ごとの提供時間数の合計÷利用者数</t>
    <rPh sb="2" eb="4">
      <t>リヨウ</t>
    </rPh>
    <rPh sb="4" eb="6">
      <t>テイイン</t>
    </rPh>
    <rPh sb="9" eb="10">
      <t>ニン</t>
    </rPh>
    <rPh sb="10" eb="12">
      <t>イジョウ</t>
    </rPh>
    <rPh sb="13" eb="15">
      <t>バアイ</t>
    </rPh>
    <rPh sb="24" eb="26">
      <t>ヘイキン</t>
    </rPh>
    <rPh sb="41" eb="43">
      <t>トウガイ</t>
    </rPh>
    <rPh sb="123" eb="125">
      <t>ハイチ</t>
    </rPh>
    <rPh sb="136" eb="138">
      <t>ヘイキン</t>
    </rPh>
    <rPh sb="138" eb="140">
      <t>テイキョウ</t>
    </rPh>
    <rPh sb="140" eb="143">
      <t>ジカンスウ</t>
    </rPh>
    <rPh sb="146" eb="149">
      <t>リヨウシャ</t>
    </rPh>
    <rPh sb="152" eb="154">
      <t>テイキョウ</t>
    </rPh>
    <rPh sb="154" eb="157">
      <t>ジカンスウ</t>
    </rPh>
    <rPh sb="158" eb="160">
      <t>ゴウケイ</t>
    </rPh>
    <rPh sb="161" eb="164">
      <t>リヨウシャ</t>
    </rPh>
    <rPh sb="164" eb="165">
      <t>スウ</t>
    </rPh>
    <phoneticPr fontId="2"/>
  </si>
  <si>
    <t>　【利用定員が１１人以上の場合】
　生活相談員又は介護職員のうち、１人以上は常勤ですか。</t>
    <rPh sb="2" eb="4">
      <t>リヨウ</t>
    </rPh>
    <rPh sb="4" eb="6">
      <t>テイイン</t>
    </rPh>
    <rPh sb="9" eb="10">
      <t>ニン</t>
    </rPh>
    <rPh sb="10" eb="12">
      <t>イジョウ</t>
    </rPh>
    <rPh sb="13" eb="15">
      <t>バアイ</t>
    </rPh>
    <rPh sb="18" eb="20">
      <t>セイカツ</t>
    </rPh>
    <rPh sb="20" eb="23">
      <t>ソウダンイン</t>
    </rPh>
    <rPh sb="23" eb="24">
      <t>マタ</t>
    </rPh>
    <rPh sb="25" eb="27">
      <t>カイゴ</t>
    </rPh>
    <rPh sb="27" eb="29">
      <t>ショクイン</t>
    </rPh>
    <rPh sb="34" eb="35">
      <t>ニン</t>
    </rPh>
    <rPh sb="35" eb="37">
      <t>イジョウ</t>
    </rPh>
    <rPh sb="38" eb="40">
      <t>ジョウキン</t>
    </rPh>
    <phoneticPr fontId="2"/>
  </si>
  <si>
    <t>　食堂、機能訓練室、静養室、相談室及び事務室を有していますか。</t>
    <phoneticPr fontId="2"/>
  </si>
  <si>
    <t>　消火設備その他の非常災害に必要な設備を有していますか。</t>
    <phoneticPr fontId="2"/>
  </si>
  <si>
    <t xml:space="preserve"> 【記入欄】</t>
    <rPh sb="2" eb="5">
      <t>キニュウラン</t>
    </rPh>
    <phoneticPr fontId="2"/>
  </si>
  <si>
    <t>　施設内に設置している消火設備その他の非常災害に必要な設備を記入してください。</t>
    <rPh sb="1" eb="3">
      <t>シセツ</t>
    </rPh>
    <rPh sb="3" eb="4">
      <t>ナイ</t>
    </rPh>
    <rPh sb="5" eb="7">
      <t>セッチ</t>
    </rPh>
    <rPh sb="11" eb="13">
      <t>ショウカ</t>
    </rPh>
    <rPh sb="13" eb="15">
      <t>セツビ</t>
    </rPh>
    <rPh sb="17" eb="18">
      <t>タ</t>
    </rPh>
    <rPh sb="19" eb="21">
      <t>ヒジョウ</t>
    </rPh>
    <rPh sb="21" eb="23">
      <t>サイガイ</t>
    </rPh>
    <rPh sb="24" eb="26">
      <t>ヒツヨウ</t>
    </rPh>
    <rPh sb="27" eb="29">
      <t>セツビ</t>
    </rPh>
    <rPh sb="30" eb="32">
      <t>キニュウ</t>
    </rPh>
    <phoneticPr fontId="2"/>
  </si>
  <si>
    <t>　管理者の勤務形態は次のうちどれですか。該当する番号に○をつけてください。</t>
    <rPh sb="5" eb="7">
      <t>キンム</t>
    </rPh>
    <rPh sb="7" eb="9">
      <t>ケイタイ</t>
    </rPh>
    <rPh sb="10" eb="11">
      <t>ツギ</t>
    </rPh>
    <rPh sb="20" eb="22">
      <t>ガイトウ</t>
    </rPh>
    <rPh sb="24" eb="26">
      <t>バンゴウ</t>
    </rPh>
    <phoneticPr fontId="2"/>
  </si>
  <si>
    <r>
      <t>　実績の確認については、複数の目で確認して請求していますか</t>
    </r>
    <r>
      <rPr>
        <sz val="11"/>
        <rFont val="ＭＳ Ｐゴシック"/>
        <family val="3"/>
        <charset val="128"/>
      </rPr>
      <t>。</t>
    </r>
    <rPh sb="1" eb="3">
      <t>ジッセキ</t>
    </rPh>
    <rPh sb="4" eb="6">
      <t>カクニン</t>
    </rPh>
    <rPh sb="12" eb="14">
      <t>フクスウ</t>
    </rPh>
    <rPh sb="15" eb="16">
      <t>メ</t>
    </rPh>
    <rPh sb="17" eb="19">
      <t>カクニン</t>
    </rPh>
    <rPh sb="21" eb="23">
      <t>セイキュウ</t>
    </rPh>
    <phoneticPr fontId="2"/>
  </si>
  <si>
    <t>※上記①、②いずれか１つでも満たされていない場合、サービス提供時間に含まれません。B「満たしていない」に○がついた場合は、介護報酬を自主点検し必要に応じて過誤調整を行う必要があります。</t>
    <rPh sb="1" eb="3">
      <t>ジョウキ</t>
    </rPh>
    <rPh sb="14" eb="15">
      <t>ミ</t>
    </rPh>
    <rPh sb="22" eb="24">
      <t>バアイ</t>
    </rPh>
    <rPh sb="29" eb="31">
      <t>テイキョウ</t>
    </rPh>
    <rPh sb="31" eb="33">
      <t>ジカン</t>
    </rPh>
    <rPh sb="34" eb="35">
      <t>フク</t>
    </rPh>
    <rPh sb="43" eb="44">
      <t>ミ</t>
    </rPh>
    <rPh sb="57" eb="59">
      <t>バアイ</t>
    </rPh>
    <rPh sb="61" eb="63">
      <t>カイゴ</t>
    </rPh>
    <rPh sb="63" eb="65">
      <t>ホウシュウ</t>
    </rPh>
    <rPh sb="66" eb="68">
      <t>ジシュ</t>
    </rPh>
    <rPh sb="68" eb="70">
      <t>テンケン</t>
    </rPh>
    <rPh sb="71" eb="73">
      <t>ヒツヨウ</t>
    </rPh>
    <rPh sb="74" eb="75">
      <t>オウ</t>
    </rPh>
    <rPh sb="77" eb="79">
      <t>カゴ</t>
    </rPh>
    <rPh sb="79" eb="81">
      <t>チョウセイ</t>
    </rPh>
    <rPh sb="82" eb="83">
      <t>オコナ</t>
    </rPh>
    <rPh sb="84" eb="86">
      <t>ヒツヨウ</t>
    </rPh>
    <phoneticPr fontId="2"/>
  </si>
  <si>
    <t>　実際に利用者に対して延長サービスを行うことが可能な体制にあり、かつ、実際に延長サービスを行った場合に算定していますか。</t>
    <phoneticPr fontId="2"/>
  </si>
  <si>
    <t>　サービスの前後に事業所の設備を利用した宿泊を行った場合に、加算を算定していますか。</t>
    <phoneticPr fontId="2"/>
  </si>
  <si>
    <r>
      <t>　職員の人員欠如による減算はありますか</t>
    </r>
    <r>
      <rPr>
        <sz val="11"/>
        <rFont val="ＭＳ Ｐゴシック"/>
        <family val="3"/>
        <charset val="128"/>
      </rPr>
      <t>。</t>
    </r>
    <rPh sb="1" eb="3">
      <t>ショクイン</t>
    </rPh>
    <rPh sb="4" eb="6">
      <t>ジンイン</t>
    </rPh>
    <rPh sb="6" eb="8">
      <t>ケツジョ</t>
    </rPh>
    <rPh sb="11" eb="13">
      <t>ゲンサン</t>
    </rPh>
    <phoneticPr fontId="2"/>
  </si>
  <si>
    <t>（地域密着型通所介護）（介護予防通所型サービス）</t>
    <rPh sb="1" eb="3">
      <t>チイキ</t>
    </rPh>
    <rPh sb="3" eb="6">
      <t>ミッチャクガタ</t>
    </rPh>
    <rPh sb="6" eb="8">
      <t>ツウショ</t>
    </rPh>
    <rPh sb="8" eb="10">
      <t>カイゴ</t>
    </rPh>
    <rPh sb="12" eb="14">
      <t>カイゴ</t>
    </rPh>
    <rPh sb="14" eb="16">
      <t>ヨボウ</t>
    </rPh>
    <rPh sb="16" eb="18">
      <t>ツウショ</t>
    </rPh>
    <rPh sb="18" eb="19">
      <t>ガタ</t>
    </rPh>
    <phoneticPr fontId="2"/>
  </si>
  <si>
    <r>
      <t>　提供日ごとに専ら当該サービスの提供に当たる生活相談員を提供時間数に応じて１以上配置していますか</t>
    </r>
    <r>
      <rPr>
        <sz val="11"/>
        <rFont val="ＭＳ Ｐゴシック"/>
        <family val="3"/>
        <charset val="128"/>
      </rPr>
      <t>。</t>
    </r>
    <rPh sb="1" eb="3">
      <t>テイキョウ</t>
    </rPh>
    <rPh sb="3" eb="4">
      <t>ビ</t>
    </rPh>
    <rPh sb="7" eb="8">
      <t>モッパ</t>
    </rPh>
    <rPh sb="9" eb="11">
      <t>トウガイ</t>
    </rPh>
    <rPh sb="16" eb="18">
      <t>テイキョウ</t>
    </rPh>
    <rPh sb="19" eb="20">
      <t>ア</t>
    </rPh>
    <phoneticPr fontId="2"/>
  </si>
  <si>
    <r>
      <t>　【利用定員が１０人以下の場合】
　生活相談員</t>
    </r>
    <r>
      <rPr>
        <sz val="11"/>
        <rFont val="ＭＳ Ｐゴシック"/>
        <family val="3"/>
        <charset val="128"/>
      </rPr>
      <t>、看護職員又は介護職員のうち、１人以上は常勤ですか。</t>
    </r>
    <rPh sb="2" eb="4">
      <t>リヨウ</t>
    </rPh>
    <rPh sb="4" eb="6">
      <t>テイイン</t>
    </rPh>
    <rPh sb="9" eb="10">
      <t>ニン</t>
    </rPh>
    <rPh sb="10" eb="12">
      <t>イカ</t>
    </rPh>
    <rPh sb="13" eb="15">
      <t>バアイ</t>
    </rPh>
    <rPh sb="18" eb="20">
      <t>セイカツ</t>
    </rPh>
    <rPh sb="20" eb="23">
      <t>ソウダンイン</t>
    </rPh>
    <rPh sb="24" eb="26">
      <t>カンゴ</t>
    </rPh>
    <rPh sb="26" eb="28">
      <t>ショクイン</t>
    </rPh>
    <rPh sb="28" eb="29">
      <t>マタ</t>
    </rPh>
    <rPh sb="30" eb="32">
      <t>カイゴ</t>
    </rPh>
    <rPh sb="32" eb="34">
      <t>ショクイン</t>
    </rPh>
    <rPh sb="39" eb="40">
      <t>ニン</t>
    </rPh>
    <rPh sb="40" eb="42">
      <t>イジョウ</t>
    </rPh>
    <rPh sb="43" eb="45">
      <t>ジョウキン</t>
    </rPh>
    <phoneticPr fontId="2"/>
  </si>
  <si>
    <r>
      <t>　食堂及び機能訓練室の合計面積（有効面積）は、利用定員に３㎡を乗じて得た面積以上ですか</t>
    </r>
    <r>
      <rPr>
        <sz val="11"/>
        <rFont val="ＭＳ Ｐゴシック"/>
        <family val="3"/>
        <charset val="128"/>
      </rPr>
      <t>。</t>
    </r>
    <rPh sb="1" eb="3">
      <t>ショクドウ</t>
    </rPh>
    <rPh sb="3" eb="4">
      <t>オヨ</t>
    </rPh>
    <rPh sb="5" eb="7">
      <t>キノウ</t>
    </rPh>
    <rPh sb="7" eb="9">
      <t>クンレン</t>
    </rPh>
    <rPh sb="9" eb="10">
      <t>シツ</t>
    </rPh>
    <rPh sb="11" eb="13">
      <t>ゴウケイ</t>
    </rPh>
    <rPh sb="13" eb="15">
      <t>メンセキ</t>
    </rPh>
    <rPh sb="16" eb="18">
      <t>ユウコウ</t>
    </rPh>
    <rPh sb="18" eb="20">
      <t>メンセキ</t>
    </rPh>
    <rPh sb="23" eb="25">
      <t>リヨウ</t>
    </rPh>
    <rPh sb="25" eb="27">
      <t>テイイン</t>
    </rPh>
    <rPh sb="31" eb="32">
      <t>ジョウ</t>
    </rPh>
    <rPh sb="34" eb="35">
      <t>エ</t>
    </rPh>
    <rPh sb="36" eb="38">
      <t>メンセキ</t>
    </rPh>
    <rPh sb="38" eb="40">
      <t>イジョウ</t>
    </rPh>
    <phoneticPr fontId="2"/>
  </si>
  <si>
    <r>
      <t>　相談室は、遮へい物の設置等により、相談内容が漏えいしないようプライバシーに配慮した作りになっていますか</t>
    </r>
    <r>
      <rPr>
        <sz val="11"/>
        <rFont val="ＭＳ Ｐゴシック"/>
        <family val="3"/>
        <charset val="128"/>
      </rPr>
      <t>。</t>
    </r>
    <rPh sb="1" eb="4">
      <t>ソウダンシツ</t>
    </rPh>
    <rPh sb="6" eb="7">
      <t>シャ</t>
    </rPh>
    <rPh sb="9" eb="10">
      <t>ブツ</t>
    </rPh>
    <rPh sb="11" eb="13">
      <t>セッチ</t>
    </rPh>
    <rPh sb="18" eb="20">
      <t>ソウダン</t>
    </rPh>
    <rPh sb="20" eb="22">
      <t>ナイヨウ</t>
    </rPh>
    <rPh sb="23" eb="24">
      <t>ロウ</t>
    </rPh>
    <rPh sb="38" eb="40">
      <t>ハイリョ</t>
    </rPh>
    <rPh sb="42" eb="43">
      <t>ツク</t>
    </rPh>
    <phoneticPr fontId="2"/>
  </si>
  <si>
    <r>
      <t>　利用者が機能訓練やレクリエーション等をしやすい環境作りに努めていますか</t>
    </r>
    <r>
      <rPr>
        <sz val="11"/>
        <rFont val="ＭＳ Ｐゴシック"/>
        <family val="3"/>
        <charset val="128"/>
      </rPr>
      <t>。</t>
    </r>
    <rPh sb="1" eb="4">
      <t>リヨウシャ</t>
    </rPh>
    <rPh sb="5" eb="7">
      <t>キノウ</t>
    </rPh>
    <rPh sb="7" eb="9">
      <t>クンレン</t>
    </rPh>
    <rPh sb="18" eb="19">
      <t>トウ</t>
    </rPh>
    <rPh sb="24" eb="26">
      <t>カンキョウ</t>
    </rPh>
    <rPh sb="26" eb="27">
      <t>ヅク</t>
    </rPh>
    <rPh sb="29" eb="30">
      <t>ツト</t>
    </rPh>
    <phoneticPr fontId="2"/>
  </si>
  <si>
    <r>
      <t>　重要事項説明書の内容は、運営規程の内容と一致していますか</t>
    </r>
    <r>
      <rPr>
        <sz val="11"/>
        <rFont val="ＭＳ Ｐゴシック"/>
        <family val="3"/>
        <charset val="128"/>
      </rPr>
      <t>。</t>
    </r>
    <rPh sb="1" eb="3">
      <t>ジュウヨウ</t>
    </rPh>
    <rPh sb="3" eb="5">
      <t>ジコウ</t>
    </rPh>
    <rPh sb="5" eb="8">
      <t>セツメイショ</t>
    </rPh>
    <rPh sb="9" eb="11">
      <t>ナイヨウ</t>
    </rPh>
    <rPh sb="13" eb="15">
      <t>ウンエイ</t>
    </rPh>
    <rPh sb="15" eb="17">
      <t>キテイ</t>
    </rPh>
    <rPh sb="18" eb="20">
      <t>ナイヨウ</t>
    </rPh>
    <rPh sb="21" eb="23">
      <t>イッチ</t>
    </rPh>
    <phoneticPr fontId="2"/>
  </si>
  <si>
    <r>
      <t>　正当な理由なくサービスの提供を拒んでいませんか</t>
    </r>
    <r>
      <rPr>
        <sz val="11"/>
        <rFont val="ＭＳ Ｐゴシック"/>
        <family val="3"/>
        <charset val="128"/>
      </rPr>
      <t>。</t>
    </r>
    <rPh sb="1" eb="3">
      <t>セイトウ</t>
    </rPh>
    <rPh sb="4" eb="6">
      <t>リユウ</t>
    </rPh>
    <rPh sb="13" eb="15">
      <t>テイキョウ</t>
    </rPh>
    <rPh sb="16" eb="17">
      <t>コバ</t>
    </rPh>
    <phoneticPr fontId="2"/>
  </si>
  <si>
    <r>
      <t>　利用申込者に対し、サービス提供が困難な場合（利用申込者の居住地が事業所の通常の事業の実施地域外である場合や、事業所の現員では、利用申込に応じきれない場合など）には、当該利用申込者に係る居宅介護支援事業者への連絡、適当な他の地域密着型通所介護事業者の紹介等の対応をとっていますか</t>
    </r>
    <r>
      <rPr>
        <sz val="11"/>
        <rFont val="ＭＳ Ｐゴシック"/>
        <family val="3"/>
        <charset val="128"/>
      </rPr>
      <t>。</t>
    </r>
    <rPh sb="1" eb="3">
      <t>リヨウ</t>
    </rPh>
    <rPh sb="5" eb="6">
      <t>シャ</t>
    </rPh>
    <rPh sb="87" eb="89">
      <t>モウシコ</t>
    </rPh>
    <rPh sb="112" eb="114">
      <t>チイキ</t>
    </rPh>
    <rPh sb="114" eb="116">
      <t>ミッチャク</t>
    </rPh>
    <phoneticPr fontId="2"/>
  </si>
  <si>
    <r>
      <t>　サービスの提供を求められた場合は、被保険者証によって被保険者資格、要介護認定等の有無及び有効期間を確認していますか</t>
    </r>
    <r>
      <rPr>
        <sz val="11"/>
        <rFont val="ＭＳ Ｐゴシック"/>
        <family val="3"/>
        <charset val="128"/>
      </rPr>
      <t>。</t>
    </r>
    <rPh sb="6" eb="8">
      <t>テイキョウ</t>
    </rPh>
    <rPh sb="9" eb="10">
      <t>モト</t>
    </rPh>
    <rPh sb="14" eb="16">
      <t>バアイ</t>
    </rPh>
    <rPh sb="18" eb="22">
      <t>ヒホケンシャ</t>
    </rPh>
    <rPh sb="22" eb="23">
      <t>ショウ</t>
    </rPh>
    <rPh sb="27" eb="31">
      <t>ヒホケンシャ</t>
    </rPh>
    <rPh sb="31" eb="33">
      <t>シカク</t>
    </rPh>
    <rPh sb="34" eb="37">
      <t>ヨウカイゴ</t>
    </rPh>
    <rPh sb="37" eb="39">
      <t>ニンテイ</t>
    </rPh>
    <rPh sb="39" eb="40">
      <t>トウ</t>
    </rPh>
    <rPh sb="41" eb="43">
      <t>ウム</t>
    </rPh>
    <rPh sb="43" eb="44">
      <t>オヨ</t>
    </rPh>
    <rPh sb="45" eb="47">
      <t>ユウコウ</t>
    </rPh>
    <rPh sb="47" eb="49">
      <t>キカン</t>
    </rPh>
    <rPh sb="50" eb="52">
      <t>カクニン</t>
    </rPh>
    <phoneticPr fontId="2"/>
  </si>
  <si>
    <r>
      <t>　サービス提供の開始に際し、要介護認定等を受けていない利用申込者については、当該申請が行われるよう必要な援助又は基本チェックリストの実施についての必要な援助を行っていますか</t>
    </r>
    <r>
      <rPr>
        <sz val="11"/>
        <rFont val="ＭＳ Ｐゴシック"/>
        <family val="3"/>
        <charset val="128"/>
      </rPr>
      <t>。</t>
    </r>
    <rPh sb="5" eb="7">
      <t>テイキョウ</t>
    </rPh>
    <rPh sb="8" eb="10">
      <t>カイシ</t>
    </rPh>
    <rPh sb="11" eb="12">
      <t>サイ</t>
    </rPh>
    <rPh sb="14" eb="17">
      <t>ヨウカイゴ</t>
    </rPh>
    <rPh sb="17" eb="19">
      <t>ニンテイ</t>
    </rPh>
    <rPh sb="19" eb="20">
      <t>トウ</t>
    </rPh>
    <rPh sb="21" eb="22">
      <t>ウ</t>
    </rPh>
    <rPh sb="27" eb="29">
      <t>リヨウ</t>
    </rPh>
    <rPh sb="29" eb="32">
      <t>モウシコミシャ</t>
    </rPh>
    <rPh sb="38" eb="40">
      <t>トウガイ</t>
    </rPh>
    <rPh sb="40" eb="42">
      <t>シンセイ</t>
    </rPh>
    <rPh sb="43" eb="44">
      <t>オコナ</t>
    </rPh>
    <rPh sb="49" eb="51">
      <t>ヒツヨウ</t>
    </rPh>
    <rPh sb="52" eb="54">
      <t>エンジョ</t>
    </rPh>
    <rPh sb="54" eb="55">
      <t>マタ</t>
    </rPh>
    <rPh sb="56" eb="58">
      <t>キホン</t>
    </rPh>
    <rPh sb="66" eb="68">
      <t>ジッシ</t>
    </rPh>
    <rPh sb="73" eb="75">
      <t>ヒツヨウ</t>
    </rPh>
    <rPh sb="76" eb="78">
      <t>エンジョ</t>
    </rPh>
    <rPh sb="79" eb="80">
      <t>オコナ</t>
    </rPh>
    <phoneticPr fontId="2"/>
  </si>
  <si>
    <r>
      <t>　居宅介護支援が利用者に対して行われていない等の場合であって必要と認めるときは、要介護認定等の更新の申請が、遅くとも利用者が受けている要介護認定等の認定の有効期間が満了する日の３０日前にはなされるよう、必要な援助を行っていますか</t>
    </r>
    <r>
      <rPr>
        <sz val="11"/>
        <rFont val="ＭＳ Ｐゴシック"/>
        <family val="3"/>
        <charset val="128"/>
      </rPr>
      <t>。</t>
    </r>
    <rPh sb="1" eb="3">
      <t>キョタク</t>
    </rPh>
    <rPh sb="3" eb="5">
      <t>カイゴ</t>
    </rPh>
    <rPh sb="5" eb="7">
      <t>シエン</t>
    </rPh>
    <rPh sb="8" eb="11">
      <t>リヨウシャ</t>
    </rPh>
    <rPh sb="12" eb="13">
      <t>タイ</t>
    </rPh>
    <rPh sb="15" eb="16">
      <t>オコナ</t>
    </rPh>
    <rPh sb="22" eb="23">
      <t>トウ</t>
    </rPh>
    <rPh sb="24" eb="26">
      <t>バアイ</t>
    </rPh>
    <rPh sb="30" eb="32">
      <t>ヒツヨウ</t>
    </rPh>
    <rPh sb="33" eb="34">
      <t>ミト</t>
    </rPh>
    <rPh sb="40" eb="43">
      <t>ヨウカイゴ</t>
    </rPh>
    <rPh sb="43" eb="45">
      <t>ニンテイ</t>
    </rPh>
    <rPh sb="45" eb="46">
      <t>トウ</t>
    </rPh>
    <rPh sb="47" eb="49">
      <t>コウシン</t>
    </rPh>
    <rPh sb="50" eb="52">
      <t>シンセイ</t>
    </rPh>
    <rPh sb="54" eb="55">
      <t>オソ</t>
    </rPh>
    <rPh sb="58" eb="61">
      <t>リヨウシャ</t>
    </rPh>
    <rPh sb="62" eb="63">
      <t>ウ</t>
    </rPh>
    <rPh sb="70" eb="72">
      <t>ニンテイ</t>
    </rPh>
    <rPh sb="72" eb="73">
      <t>トウ</t>
    </rPh>
    <rPh sb="74" eb="76">
      <t>ニンテイ</t>
    </rPh>
    <rPh sb="77" eb="79">
      <t>ユウコウ</t>
    </rPh>
    <rPh sb="79" eb="81">
      <t>キカン</t>
    </rPh>
    <rPh sb="82" eb="84">
      <t>マンリョウ</t>
    </rPh>
    <rPh sb="86" eb="87">
      <t>ヒ</t>
    </rPh>
    <rPh sb="90" eb="91">
      <t>ヒ</t>
    </rPh>
    <rPh sb="91" eb="92">
      <t>マエ</t>
    </rPh>
    <rPh sb="101" eb="103">
      <t>ヒツヨウ</t>
    </rPh>
    <rPh sb="104" eb="106">
      <t>エンジョ</t>
    </rPh>
    <rPh sb="107" eb="108">
      <t>オコナ</t>
    </rPh>
    <phoneticPr fontId="2"/>
  </si>
  <si>
    <r>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r>
    <r>
      <rPr>
        <sz val="11"/>
        <rFont val="ＭＳ Ｐゴシック"/>
        <family val="3"/>
        <charset val="128"/>
      </rPr>
      <t>。</t>
    </r>
    <rPh sb="6" eb="8">
      <t>テイキョウ</t>
    </rPh>
    <rPh sb="9" eb="10">
      <t>ア</t>
    </rPh>
    <rPh sb="15" eb="18">
      <t>リヨウシャ</t>
    </rPh>
    <rPh sb="19" eb="20">
      <t>カカ</t>
    </rPh>
    <rPh sb="21" eb="23">
      <t>キョタク</t>
    </rPh>
    <rPh sb="23" eb="25">
      <t>カイゴ</t>
    </rPh>
    <rPh sb="25" eb="27">
      <t>シエン</t>
    </rPh>
    <rPh sb="27" eb="30">
      <t>ジギョウシャ</t>
    </rPh>
    <rPh sb="31" eb="33">
      <t>カイサイ</t>
    </rPh>
    <rPh sb="39" eb="42">
      <t>タントウシャ</t>
    </rPh>
    <rPh sb="42" eb="44">
      <t>カイギ</t>
    </rPh>
    <rPh sb="44" eb="45">
      <t>トウ</t>
    </rPh>
    <rPh sb="46" eb="47">
      <t>ツウ</t>
    </rPh>
    <rPh sb="50" eb="53">
      <t>リヨウシャ</t>
    </rPh>
    <rPh sb="54" eb="56">
      <t>シンシン</t>
    </rPh>
    <rPh sb="57" eb="59">
      <t>ジョウキョウ</t>
    </rPh>
    <rPh sb="62" eb="63">
      <t>オ</t>
    </rPh>
    <rPh sb="68" eb="70">
      <t>カンキョウ</t>
    </rPh>
    <rPh sb="71" eb="72">
      <t>タ</t>
    </rPh>
    <rPh sb="73" eb="75">
      <t>ホケン</t>
    </rPh>
    <rPh sb="75" eb="77">
      <t>イリョウ</t>
    </rPh>
    <rPh sb="81" eb="82">
      <t>マタ</t>
    </rPh>
    <rPh sb="83" eb="85">
      <t>フクシ</t>
    </rPh>
    <rPh sb="90" eb="92">
      <t>リヨウ</t>
    </rPh>
    <rPh sb="92" eb="94">
      <t>ジョウキョウ</t>
    </rPh>
    <rPh sb="94" eb="95">
      <t>トウ</t>
    </rPh>
    <rPh sb="96" eb="98">
      <t>ハアク</t>
    </rPh>
    <rPh sb="99" eb="100">
      <t>ツト</t>
    </rPh>
    <phoneticPr fontId="2"/>
  </si>
  <si>
    <r>
      <t>　サービスの提供の開始及び終了に当たっては、居宅介護支援事業者その他保健医療サービス又は福祉サービスを提供する者と密接な連携をとっていますか</t>
    </r>
    <r>
      <rPr>
        <sz val="11"/>
        <rFont val="ＭＳ Ｐゴシック"/>
        <family val="3"/>
        <charset val="128"/>
      </rPr>
      <t>。</t>
    </r>
    <rPh sb="6" eb="8">
      <t>テイキョウ</t>
    </rPh>
    <rPh sb="9" eb="11">
      <t>カイシ</t>
    </rPh>
    <rPh sb="11" eb="12">
      <t>オヨ</t>
    </rPh>
    <rPh sb="13" eb="15">
      <t>シュウリョウ</t>
    </rPh>
    <rPh sb="16" eb="17">
      <t>ア</t>
    </rPh>
    <rPh sb="22" eb="24">
      <t>キョタク</t>
    </rPh>
    <rPh sb="24" eb="26">
      <t>カイゴ</t>
    </rPh>
    <rPh sb="26" eb="28">
      <t>シエン</t>
    </rPh>
    <rPh sb="28" eb="31">
      <t>ジギョウシャ</t>
    </rPh>
    <rPh sb="33" eb="34">
      <t>タ</t>
    </rPh>
    <rPh sb="34" eb="36">
      <t>ホケン</t>
    </rPh>
    <rPh sb="36" eb="38">
      <t>イリョウ</t>
    </rPh>
    <rPh sb="42" eb="43">
      <t>マタ</t>
    </rPh>
    <rPh sb="44" eb="46">
      <t>フクシ</t>
    </rPh>
    <rPh sb="51" eb="53">
      <t>テイキョウ</t>
    </rPh>
    <rPh sb="55" eb="56">
      <t>シャ</t>
    </rPh>
    <rPh sb="57" eb="59">
      <t>ミッセツ</t>
    </rPh>
    <rPh sb="60" eb="62">
      <t>レンケイ</t>
    </rPh>
    <phoneticPr fontId="2"/>
  </si>
  <si>
    <r>
      <t>　居宅サービス計画が作成されている場合は、当該居宅サービス計画に沿ったサービスを提供していますか</t>
    </r>
    <r>
      <rPr>
        <sz val="11"/>
        <rFont val="ＭＳ Ｐゴシック"/>
        <family val="3"/>
        <charset val="128"/>
      </rPr>
      <t>。</t>
    </r>
    <rPh sb="1" eb="3">
      <t>キョタク</t>
    </rPh>
    <rPh sb="7" eb="9">
      <t>ケイカク</t>
    </rPh>
    <rPh sb="10" eb="12">
      <t>サクセイ</t>
    </rPh>
    <rPh sb="17" eb="19">
      <t>バアイ</t>
    </rPh>
    <rPh sb="21" eb="23">
      <t>トウガイ</t>
    </rPh>
    <rPh sb="23" eb="25">
      <t>キョタク</t>
    </rPh>
    <rPh sb="29" eb="31">
      <t>ケイカク</t>
    </rPh>
    <rPh sb="32" eb="33">
      <t>ソ</t>
    </rPh>
    <rPh sb="40" eb="42">
      <t>テイキョウ</t>
    </rPh>
    <phoneticPr fontId="2"/>
  </si>
  <si>
    <r>
      <t>　利用者が居宅サービス計画の変更を希望する場合は、当該利用者に係る居宅介護支援事業者への連絡その他必要な援助を行っていますか</t>
    </r>
    <r>
      <rPr>
        <sz val="11"/>
        <rFont val="ＭＳ Ｐゴシック"/>
        <family val="3"/>
        <charset val="128"/>
      </rPr>
      <t>。</t>
    </r>
    <rPh sb="1" eb="4">
      <t>リヨウシャ</t>
    </rPh>
    <rPh sb="5" eb="7">
      <t>キョタク</t>
    </rPh>
    <rPh sb="11" eb="13">
      <t>ケイカク</t>
    </rPh>
    <rPh sb="14" eb="16">
      <t>ヘンコウ</t>
    </rPh>
    <rPh sb="17" eb="19">
      <t>キボウ</t>
    </rPh>
    <rPh sb="21" eb="23">
      <t>バアイ</t>
    </rPh>
    <rPh sb="25" eb="27">
      <t>トウガイ</t>
    </rPh>
    <rPh sb="27" eb="30">
      <t>リヨウシャ</t>
    </rPh>
    <rPh sb="31" eb="32">
      <t>カカ</t>
    </rPh>
    <rPh sb="33" eb="35">
      <t>キョタク</t>
    </rPh>
    <rPh sb="35" eb="37">
      <t>カイゴ</t>
    </rPh>
    <rPh sb="37" eb="39">
      <t>シエン</t>
    </rPh>
    <rPh sb="39" eb="42">
      <t>ジギョウシャ</t>
    </rPh>
    <rPh sb="44" eb="46">
      <t>レンラク</t>
    </rPh>
    <rPh sb="48" eb="49">
      <t>タ</t>
    </rPh>
    <rPh sb="49" eb="51">
      <t>ヒツヨウ</t>
    </rPh>
    <rPh sb="52" eb="54">
      <t>エンジョ</t>
    </rPh>
    <rPh sb="55" eb="56">
      <t>オコナ</t>
    </rPh>
    <phoneticPr fontId="2"/>
  </si>
  <si>
    <r>
      <t>　サービスを提供した際には、提供日及び内容、地域密着型介護サービス費の額その他必要な事項を、利用者の居宅サービス計画を記載した書面又はこれに準ずる書面に記録し、</t>
    </r>
    <r>
      <rPr>
        <sz val="11"/>
        <rFont val="ＭＳ Ｐゴシック"/>
        <family val="3"/>
        <charset val="128"/>
      </rPr>
      <t>当該利用者に対するサービス提供の完結の日から５年間保存していますか。</t>
    </r>
    <rPh sb="6" eb="8">
      <t>テイキョウ</t>
    </rPh>
    <rPh sb="10" eb="11">
      <t>サイ</t>
    </rPh>
    <rPh sb="14" eb="16">
      <t>テイキョウ</t>
    </rPh>
    <rPh sb="16" eb="17">
      <t>ビ</t>
    </rPh>
    <rPh sb="17" eb="18">
      <t>オヨ</t>
    </rPh>
    <rPh sb="19" eb="21">
      <t>ナイヨウ</t>
    </rPh>
    <rPh sb="22" eb="24">
      <t>チイキ</t>
    </rPh>
    <rPh sb="24" eb="27">
      <t>ミッチャクガタ</t>
    </rPh>
    <rPh sb="27" eb="29">
      <t>カイゴ</t>
    </rPh>
    <rPh sb="33" eb="34">
      <t>ヒ</t>
    </rPh>
    <rPh sb="35" eb="36">
      <t>ガク</t>
    </rPh>
    <rPh sb="38" eb="39">
      <t>タ</t>
    </rPh>
    <rPh sb="39" eb="41">
      <t>ヒツヨウ</t>
    </rPh>
    <rPh sb="42" eb="44">
      <t>ジコウ</t>
    </rPh>
    <rPh sb="46" eb="49">
      <t>リヨウシャ</t>
    </rPh>
    <rPh sb="50" eb="52">
      <t>キョタク</t>
    </rPh>
    <rPh sb="56" eb="58">
      <t>ケイカク</t>
    </rPh>
    <rPh sb="59" eb="61">
      <t>キサイ</t>
    </rPh>
    <rPh sb="63" eb="65">
      <t>ショメン</t>
    </rPh>
    <rPh sb="65" eb="66">
      <t>マタ</t>
    </rPh>
    <rPh sb="70" eb="71">
      <t>ジュン</t>
    </rPh>
    <rPh sb="73" eb="75">
      <t>ショメン</t>
    </rPh>
    <rPh sb="76" eb="78">
      <t>キロク</t>
    </rPh>
    <rPh sb="80" eb="82">
      <t>トウガイ</t>
    </rPh>
    <rPh sb="82" eb="85">
      <t>リヨウシャ</t>
    </rPh>
    <rPh sb="86" eb="87">
      <t>タイ</t>
    </rPh>
    <rPh sb="93" eb="95">
      <t>テイキョウ</t>
    </rPh>
    <rPh sb="96" eb="98">
      <t>カンケツ</t>
    </rPh>
    <rPh sb="99" eb="100">
      <t>ヒ</t>
    </rPh>
    <rPh sb="103" eb="105">
      <t>ネンカン</t>
    </rPh>
    <rPh sb="105" eb="107">
      <t>ホゾン</t>
    </rPh>
    <phoneticPr fontId="2"/>
  </si>
  <si>
    <r>
      <t>　利用者に対して、領収証を発行していますか</t>
    </r>
    <r>
      <rPr>
        <sz val="11"/>
        <rFont val="ＭＳ Ｐゴシック"/>
        <family val="3"/>
        <charset val="128"/>
      </rPr>
      <t>。</t>
    </r>
    <rPh sb="1" eb="4">
      <t>リヨウシャ</t>
    </rPh>
    <rPh sb="5" eb="6">
      <t>タイ</t>
    </rPh>
    <rPh sb="9" eb="12">
      <t>リョウシュウショウ</t>
    </rPh>
    <rPh sb="13" eb="15">
      <t>ハッコウ</t>
    </rPh>
    <phoneticPr fontId="2"/>
  </si>
  <si>
    <r>
      <t>　領収証には、内訳が記載されていますか</t>
    </r>
    <r>
      <rPr>
        <sz val="11"/>
        <rFont val="ＭＳ Ｐゴシック"/>
        <family val="3"/>
        <charset val="128"/>
      </rPr>
      <t>。</t>
    </r>
    <rPh sb="1" eb="4">
      <t>リョウシュウショウ</t>
    </rPh>
    <rPh sb="7" eb="9">
      <t>ウチワケ</t>
    </rPh>
    <rPh sb="10" eb="12">
      <t>キサイ</t>
    </rPh>
    <phoneticPr fontId="2"/>
  </si>
  <si>
    <r>
      <t>　利用者全員で行うレクリエーションの費用や入浴時のタオル、介護用手袋、ティッシュペーパー等の費用は事業所で負担していますか</t>
    </r>
    <r>
      <rPr>
        <sz val="11"/>
        <rFont val="ＭＳ Ｐゴシック"/>
        <family val="3"/>
        <charset val="128"/>
      </rPr>
      <t>。</t>
    </r>
    <rPh sb="1" eb="4">
      <t>リヨウシャ</t>
    </rPh>
    <rPh sb="4" eb="6">
      <t>ゼンイン</t>
    </rPh>
    <rPh sb="7" eb="8">
      <t>オコナ</t>
    </rPh>
    <rPh sb="18" eb="20">
      <t>ヒヨウ</t>
    </rPh>
    <rPh sb="21" eb="23">
      <t>ニュウヨク</t>
    </rPh>
    <rPh sb="23" eb="24">
      <t>トキ</t>
    </rPh>
    <rPh sb="29" eb="32">
      <t>カイゴヨウ</t>
    </rPh>
    <rPh sb="32" eb="34">
      <t>テブクロ</t>
    </rPh>
    <rPh sb="44" eb="45">
      <t>トウ</t>
    </rPh>
    <rPh sb="46" eb="48">
      <t>ヒヨウ</t>
    </rPh>
    <rPh sb="49" eb="52">
      <t>ジギョウショ</t>
    </rPh>
    <rPh sb="53" eb="55">
      <t>フタン</t>
    </rPh>
    <phoneticPr fontId="2"/>
  </si>
  <si>
    <t>１５　指定介護予防通所型サービスの基本取扱方針</t>
    <rPh sb="3" eb="5">
      <t>シテイ</t>
    </rPh>
    <phoneticPr fontId="2"/>
  </si>
  <si>
    <r>
      <t>　屋外でサービス提供を行っていますか</t>
    </r>
    <r>
      <rPr>
        <sz val="11"/>
        <rFont val="ＭＳ Ｐゴシック"/>
        <family val="3"/>
        <charset val="128"/>
      </rPr>
      <t>。</t>
    </r>
    <rPh sb="1" eb="3">
      <t>オクガイ</t>
    </rPh>
    <rPh sb="8" eb="10">
      <t>テイキョウ</t>
    </rPh>
    <rPh sb="11" eb="12">
      <t>オコナ</t>
    </rPh>
    <phoneticPr fontId="2"/>
  </si>
  <si>
    <t>１７　指定介護予防通所型サービスの具体的取扱方針</t>
    <rPh sb="3" eb="5">
      <t>シテイ</t>
    </rPh>
    <phoneticPr fontId="2"/>
  </si>
  <si>
    <r>
      <t>　管理者は</t>
    </r>
    <r>
      <rPr>
        <sz val="11"/>
        <rFont val="ＭＳ Ｐゴシック"/>
        <family val="3"/>
        <charset val="128"/>
      </rPr>
      <t>、モニタリングの結果を記録し、当該記録を当該サービスの提供に係る介護予防サービス計画を作成した指定介護予防支援事業者等に報告していますか。</t>
    </r>
    <phoneticPr fontId="2"/>
  </si>
  <si>
    <r>
      <t>　管理者は</t>
    </r>
    <r>
      <rPr>
        <sz val="11"/>
        <rFont val="ＭＳ Ｐゴシック"/>
        <family val="3"/>
        <charset val="128"/>
      </rPr>
      <t>、モニタリングの結果を踏まえ、必要に応じ介護予防通所型サービス計画の変更を行い、その場合、作成時と同様の手順を踏んでいますか。</t>
    </r>
    <phoneticPr fontId="2"/>
  </si>
  <si>
    <t>１８　指定地域密着型通所介護計画の作成</t>
    <rPh sb="3" eb="5">
      <t>シテイ</t>
    </rPh>
    <rPh sb="5" eb="7">
      <t>チイキ</t>
    </rPh>
    <rPh sb="7" eb="10">
      <t>ミッチャクガタ</t>
    </rPh>
    <rPh sb="10" eb="12">
      <t>ツウショ</t>
    </rPh>
    <rPh sb="12" eb="14">
      <t>カイゴ</t>
    </rPh>
    <rPh sb="14" eb="16">
      <t>ケイカク</t>
    </rPh>
    <rPh sb="17" eb="19">
      <t>サクセイ</t>
    </rPh>
    <phoneticPr fontId="2"/>
  </si>
  <si>
    <r>
      <t>　利用者全員分の心身の状況、希望及びその置かれている環境を踏まえて、機能訓練等の目標、当該目標を達成するための具体的なサービスの内容等を記載した地域密着型通所介護計画を作成していますか</t>
    </r>
    <r>
      <rPr>
        <sz val="11"/>
        <rFont val="ＭＳ Ｐゴシック"/>
        <family val="3"/>
        <charset val="128"/>
      </rPr>
      <t>。</t>
    </r>
    <rPh sb="1" eb="4">
      <t>リヨウシャ</t>
    </rPh>
    <rPh sb="4" eb="6">
      <t>ゼンイン</t>
    </rPh>
    <rPh sb="6" eb="7">
      <t>フン</t>
    </rPh>
    <rPh sb="8" eb="10">
      <t>シンシン</t>
    </rPh>
    <rPh sb="11" eb="13">
      <t>ジョウキョウ</t>
    </rPh>
    <rPh sb="14" eb="16">
      <t>キボウ</t>
    </rPh>
    <rPh sb="16" eb="17">
      <t>オヨ</t>
    </rPh>
    <rPh sb="20" eb="21">
      <t>オ</t>
    </rPh>
    <rPh sb="26" eb="28">
      <t>カンキョウ</t>
    </rPh>
    <rPh sb="29" eb="30">
      <t>フ</t>
    </rPh>
    <rPh sb="34" eb="36">
      <t>キノウ</t>
    </rPh>
    <rPh sb="36" eb="38">
      <t>クンレン</t>
    </rPh>
    <rPh sb="38" eb="39">
      <t>トウ</t>
    </rPh>
    <rPh sb="40" eb="42">
      <t>モクヒョウ</t>
    </rPh>
    <rPh sb="43" eb="45">
      <t>トウガイ</t>
    </rPh>
    <rPh sb="45" eb="47">
      <t>モクヒョウ</t>
    </rPh>
    <rPh sb="48" eb="50">
      <t>タッセイ</t>
    </rPh>
    <rPh sb="55" eb="58">
      <t>グタイテキ</t>
    </rPh>
    <rPh sb="64" eb="66">
      <t>ナイヨウ</t>
    </rPh>
    <rPh sb="66" eb="67">
      <t>トウ</t>
    </rPh>
    <rPh sb="68" eb="70">
      <t>キサイ</t>
    </rPh>
    <rPh sb="72" eb="74">
      <t>チイキ</t>
    </rPh>
    <rPh sb="74" eb="76">
      <t>ミッチャク</t>
    </rPh>
    <rPh sb="76" eb="77">
      <t>ガタ</t>
    </rPh>
    <rPh sb="77" eb="79">
      <t>ツウショ</t>
    </rPh>
    <rPh sb="79" eb="81">
      <t>カイゴ</t>
    </rPh>
    <rPh sb="81" eb="83">
      <t>ケイカク</t>
    </rPh>
    <rPh sb="84" eb="86">
      <t>サクセイ</t>
    </rPh>
    <phoneticPr fontId="2"/>
  </si>
  <si>
    <r>
      <t>　サービス提供を行っているときに利用者に病状の急変が生じた場合その他必要な場合は、速やかに主治の医師への連絡を行う等の必要な措置を講じていますか</t>
    </r>
    <r>
      <rPr>
        <sz val="11"/>
        <rFont val="ＭＳ Ｐゴシック"/>
        <family val="3"/>
        <charset val="128"/>
      </rPr>
      <t>。</t>
    </r>
    <rPh sb="5" eb="7">
      <t>テイキョウ</t>
    </rPh>
    <rPh sb="8" eb="9">
      <t>オコナ</t>
    </rPh>
    <rPh sb="16" eb="19">
      <t>リヨウシャ</t>
    </rPh>
    <rPh sb="20" eb="22">
      <t>ビョウジョウ</t>
    </rPh>
    <rPh sb="23" eb="25">
      <t>キュウヘン</t>
    </rPh>
    <rPh sb="26" eb="27">
      <t>ショウ</t>
    </rPh>
    <rPh sb="29" eb="31">
      <t>バアイ</t>
    </rPh>
    <rPh sb="33" eb="34">
      <t>タ</t>
    </rPh>
    <rPh sb="34" eb="36">
      <t>ヒツヨウ</t>
    </rPh>
    <rPh sb="37" eb="39">
      <t>バアイ</t>
    </rPh>
    <rPh sb="41" eb="42">
      <t>スミ</t>
    </rPh>
    <rPh sb="45" eb="47">
      <t>シュジ</t>
    </rPh>
    <rPh sb="48" eb="50">
      <t>イシ</t>
    </rPh>
    <rPh sb="52" eb="54">
      <t>レンラク</t>
    </rPh>
    <rPh sb="55" eb="56">
      <t>オコナ</t>
    </rPh>
    <rPh sb="57" eb="58">
      <t>ナド</t>
    </rPh>
    <rPh sb="59" eb="61">
      <t>ヒツヨウ</t>
    </rPh>
    <rPh sb="62" eb="64">
      <t>ソチ</t>
    </rPh>
    <rPh sb="65" eb="66">
      <t>コウ</t>
    </rPh>
    <phoneticPr fontId="2"/>
  </si>
  <si>
    <r>
      <t>　法人は、管理者を含む全従業者と雇用契約を締結していますか</t>
    </r>
    <r>
      <rPr>
        <sz val="11"/>
        <rFont val="ＭＳ Ｐゴシック"/>
        <family val="3"/>
        <charset val="128"/>
      </rPr>
      <t>。</t>
    </r>
    <rPh sb="1" eb="3">
      <t>ホウジン</t>
    </rPh>
    <rPh sb="5" eb="8">
      <t>カンリシャ</t>
    </rPh>
    <rPh sb="9" eb="10">
      <t>フク</t>
    </rPh>
    <rPh sb="11" eb="12">
      <t>ゼン</t>
    </rPh>
    <rPh sb="12" eb="15">
      <t>ジュウギョウシャ</t>
    </rPh>
    <rPh sb="16" eb="18">
      <t>コヨウ</t>
    </rPh>
    <rPh sb="18" eb="20">
      <t>ケイヤク</t>
    </rPh>
    <rPh sb="21" eb="23">
      <t>テイケツ</t>
    </rPh>
    <phoneticPr fontId="2"/>
  </si>
  <si>
    <r>
      <t>　管理者は人員基準を満たした勤務体制表（ローテーション表）を作成していますか</t>
    </r>
    <r>
      <rPr>
        <sz val="11"/>
        <rFont val="ＭＳ Ｐゴシック"/>
        <family val="3"/>
        <charset val="128"/>
      </rPr>
      <t>。</t>
    </r>
    <rPh sb="1" eb="4">
      <t>カンリシャ</t>
    </rPh>
    <rPh sb="5" eb="7">
      <t>ジンイン</t>
    </rPh>
    <rPh sb="7" eb="9">
      <t>キジュン</t>
    </rPh>
    <rPh sb="10" eb="11">
      <t>ミ</t>
    </rPh>
    <rPh sb="14" eb="16">
      <t>キンム</t>
    </rPh>
    <rPh sb="16" eb="18">
      <t>タイセイ</t>
    </rPh>
    <rPh sb="18" eb="19">
      <t>ヒョウ</t>
    </rPh>
    <rPh sb="27" eb="28">
      <t>ヒョウ</t>
    </rPh>
    <rPh sb="30" eb="32">
      <t>サクセイ</t>
    </rPh>
    <phoneticPr fontId="2"/>
  </si>
  <si>
    <r>
      <t>　管理者は全職員について、タイムカード等により勤務実績をわかるようにしていますか</t>
    </r>
    <r>
      <rPr>
        <sz val="11"/>
        <rFont val="ＭＳ Ｐゴシック"/>
        <family val="3"/>
        <charset val="128"/>
      </rPr>
      <t>。</t>
    </r>
    <rPh sb="1" eb="4">
      <t>カンリシャ</t>
    </rPh>
    <rPh sb="5" eb="6">
      <t>ゼン</t>
    </rPh>
    <rPh sb="6" eb="8">
      <t>ショクイン</t>
    </rPh>
    <rPh sb="19" eb="20">
      <t>トウ</t>
    </rPh>
    <rPh sb="23" eb="25">
      <t>キンム</t>
    </rPh>
    <rPh sb="25" eb="27">
      <t>ジッセキ</t>
    </rPh>
    <phoneticPr fontId="2"/>
  </si>
  <si>
    <r>
      <t>　管理者はサービスの利用の申込みに係る調整、業務の実施状況の把握、その他の管理を一元的に行い、従業者に運営基準を遵守させるための必要な指揮命令を行っていますか</t>
    </r>
    <r>
      <rPr>
        <sz val="11"/>
        <rFont val="ＭＳ Ｐゴシック"/>
        <family val="3"/>
        <charset val="128"/>
      </rPr>
      <t>。</t>
    </r>
    <rPh sb="1" eb="4">
      <t>カンリシャ</t>
    </rPh>
    <rPh sb="10" eb="12">
      <t>リヨウ</t>
    </rPh>
    <rPh sb="13" eb="15">
      <t>モウシコ</t>
    </rPh>
    <rPh sb="17" eb="18">
      <t>カカ</t>
    </rPh>
    <rPh sb="19" eb="21">
      <t>チョウセイ</t>
    </rPh>
    <rPh sb="22" eb="24">
      <t>ギョウム</t>
    </rPh>
    <rPh sb="25" eb="27">
      <t>ジッシ</t>
    </rPh>
    <rPh sb="27" eb="29">
      <t>ジョウキョウ</t>
    </rPh>
    <rPh sb="30" eb="32">
      <t>ハアク</t>
    </rPh>
    <rPh sb="35" eb="36">
      <t>タ</t>
    </rPh>
    <rPh sb="37" eb="39">
      <t>カンリ</t>
    </rPh>
    <rPh sb="40" eb="43">
      <t>イチゲンテキ</t>
    </rPh>
    <rPh sb="44" eb="45">
      <t>オコナ</t>
    </rPh>
    <rPh sb="47" eb="50">
      <t>ジュウギョウシャ</t>
    </rPh>
    <rPh sb="51" eb="53">
      <t>ウンエイ</t>
    </rPh>
    <rPh sb="53" eb="55">
      <t>キジュン</t>
    </rPh>
    <rPh sb="56" eb="58">
      <t>ジュンシュ</t>
    </rPh>
    <rPh sb="64" eb="66">
      <t>ヒツヨウ</t>
    </rPh>
    <rPh sb="67" eb="69">
      <t>シキ</t>
    </rPh>
    <rPh sb="69" eb="71">
      <t>メイレイ</t>
    </rPh>
    <rPh sb="72" eb="73">
      <t>オコナ</t>
    </rPh>
    <phoneticPr fontId="2"/>
  </si>
  <si>
    <r>
      <t>　運営規程の内容は、常に実態を反映したものを整備していますか</t>
    </r>
    <r>
      <rPr>
        <sz val="11"/>
        <rFont val="ＭＳ Ｐゴシック"/>
        <family val="3"/>
        <charset val="128"/>
      </rPr>
      <t>。また、変更があった場合は、指定変更の届け出をしていますか。</t>
    </r>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4" eb="46">
      <t>シテイ</t>
    </rPh>
    <rPh sb="46" eb="48">
      <t>ヘンコウ</t>
    </rPh>
    <rPh sb="49" eb="50">
      <t>トド</t>
    </rPh>
    <rPh sb="51" eb="52">
      <t>デ</t>
    </rPh>
    <phoneticPr fontId="2"/>
  </si>
  <si>
    <r>
      <t>　介護保険適用と介護保険適用外サービス（全額自己負担となるもの）に関する料金表を作成し、利用者等に説明していますか</t>
    </r>
    <r>
      <rPr>
        <sz val="11"/>
        <rFont val="ＭＳ Ｐゴシック"/>
        <family val="3"/>
        <charset val="128"/>
      </rPr>
      <t>。</t>
    </r>
    <rPh sb="1" eb="3">
      <t>カイゴ</t>
    </rPh>
    <rPh sb="3" eb="5">
      <t>ホケン</t>
    </rPh>
    <rPh sb="5" eb="7">
      <t>テキヨウ</t>
    </rPh>
    <rPh sb="8" eb="10">
      <t>カイゴ</t>
    </rPh>
    <rPh sb="10" eb="12">
      <t>ホケン</t>
    </rPh>
    <rPh sb="12" eb="14">
      <t>テキヨウ</t>
    </rPh>
    <rPh sb="14" eb="15">
      <t>ソト</t>
    </rPh>
    <rPh sb="20" eb="22">
      <t>ゼンガク</t>
    </rPh>
    <rPh sb="22" eb="24">
      <t>ジコ</t>
    </rPh>
    <rPh sb="24" eb="26">
      <t>フタン</t>
    </rPh>
    <rPh sb="33" eb="34">
      <t>カン</t>
    </rPh>
    <rPh sb="36" eb="39">
      <t>リョウキンヒョウ</t>
    </rPh>
    <rPh sb="40" eb="42">
      <t>サクセイ</t>
    </rPh>
    <rPh sb="44" eb="47">
      <t>リヨウシャ</t>
    </rPh>
    <rPh sb="47" eb="48">
      <t>トウ</t>
    </rPh>
    <rPh sb="49" eb="51">
      <t>セツメイ</t>
    </rPh>
    <phoneticPr fontId="2"/>
  </si>
  <si>
    <r>
      <t>　従業者の日々の勤務時間、常勤・非常勤の別、各職員の兼務関係が明確な勤務表を作成していますか</t>
    </r>
    <r>
      <rPr>
        <sz val="11"/>
        <rFont val="ＭＳ Ｐゴシック"/>
        <family val="3"/>
        <charset val="128"/>
      </rPr>
      <t>。</t>
    </r>
    <rPh sb="1" eb="4">
      <t>ジュウギョウシャ</t>
    </rPh>
    <rPh sb="5" eb="7">
      <t>ヒビ</t>
    </rPh>
    <rPh sb="8" eb="10">
      <t>キンム</t>
    </rPh>
    <rPh sb="10" eb="12">
      <t>ジカン</t>
    </rPh>
    <rPh sb="13" eb="15">
      <t>ジョウキン</t>
    </rPh>
    <rPh sb="16" eb="19">
      <t>ヒジョウキン</t>
    </rPh>
    <rPh sb="20" eb="21">
      <t>ベツ</t>
    </rPh>
    <rPh sb="22" eb="23">
      <t>カク</t>
    </rPh>
    <rPh sb="23" eb="25">
      <t>ショクイン</t>
    </rPh>
    <rPh sb="26" eb="28">
      <t>ケンム</t>
    </rPh>
    <rPh sb="28" eb="30">
      <t>カンケイ</t>
    </rPh>
    <rPh sb="31" eb="33">
      <t>メイカク</t>
    </rPh>
    <rPh sb="34" eb="37">
      <t>キンムヒョウ</t>
    </rPh>
    <rPh sb="38" eb="40">
      <t>サクセイ</t>
    </rPh>
    <phoneticPr fontId="2"/>
  </si>
  <si>
    <r>
      <t>　サービス提供日ごとに、届出されている利用定員を超えないような運営を行っていますか</t>
    </r>
    <r>
      <rPr>
        <sz val="11"/>
        <rFont val="ＭＳ Ｐゴシック"/>
        <family val="3"/>
        <charset val="128"/>
      </rPr>
      <t>。</t>
    </r>
    <rPh sb="5" eb="7">
      <t>テイキョウ</t>
    </rPh>
    <rPh sb="7" eb="8">
      <t>ヒ</t>
    </rPh>
    <rPh sb="12" eb="14">
      <t>トドケデ</t>
    </rPh>
    <rPh sb="19" eb="21">
      <t>リヨウ</t>
    </rPh>
    <rPh sb="21" eb="23">
      <t>テイイン</t>
    </rPh>
    <rPh sb="24" eb="25">
      <t>コ</t>
    </rPh>
    <rPh sb="31" eb="33">
      <t>ウンエイ</t>
    </rPh>
    <rPh sb="34" eb="35">
      <t>オコナ</t>
    </rPh>
    <phoneticPr fontId="2"/>
  </si>
  <si>
    <r>
      <t>　消防法施行規則に規定する消防計画等、風水害・地震等の災害に対処するための計画を立てていますか</t>
    </r>
    <r>
      <rPr>
        <sz val="11"/>
        <rFont val="ＭＳ Ｐゴシック"/>
        <family val="3"/>
        <charset val="128"/>
      </rPr>
      <t>。</t>
    </r>
    <rPh sb="1" eb="3">
      <t>ショウボウ</t>
    </rPh>
    <rPh sb="3" eb="4">
      <t>ホウ</t>
    </rPh>
    <rPh sb="4" eb="6">
      <t>セコウ</t>
    </rPh>
    <rPh sb="6" eb="8">
      <t>キソク</t>
    </rPh>
    <rPh sb="9" eb="11">
      <t>キテイ</t>
    </rPh>
    <rPh sb="13" eb="15">
      <t>ショウボウ</t>
    </rPh>
    <rPh sb="15" eb="17">
      <t>ケイカク</t>
    </rPh>
    <rPh sb="17" eb="18">
      <t>トウ</t>
    </rPh>
    <rPh sb="19" eb="22">
      <t>フウスイガイ</t>
    </rPh>
    <rPh sb="23" eb="25">
      <t>ジシン</t>
    </rPh>
    <rPh sb="25" eb="26">
      <t>トウ</t>
    </rPh>
    <rPh sb="27" eb="29">
      <t>サイガイ</t>
    </rPh>
    <rPh sb="30" eb="32">
      <t>タイショ</t>
    </rPh>
    <rPh sb="37" eb="39">
      <t>ケイカク</t>
    </rPh>
    <rPh sb="40" eb="41">
      <t>タ</t>
    </rPh>
    <phoneticPr fontId="2"/>
  </si>
  <si>
    <r>
      <t>　火災等の災害時に、地域の消防機関へ速やかに通報する体制をとるよう従業員に周知していますか</t>
    </r>
    <r>
      <rPr>
        <sz val="11"/>
        <rFont val="ＭＳ Ｐゴシック"/>
        <family val="3"/>
        <charset val="128"/>
      </rPr>
      <t>。</t>
    </r>
    <rPh sb="1" eb="3">
      <t>カサイ</t>
    </rPh>
    <rPh sb="3" eb="4">
      <t>トウ</t>
    </rPh>
    <rPh sb="5" eb="8">
      <t>サイガイジ</t>
    </rPh>
    <rPh sb="10" eb="12">
      <t>チイキ</t>
    </rPh>
    <rPh sb="13" eb="15">
      <t>ショウボウ</t>
    </rPh>
    <rPh sb="15" eb="17">
      <t>キカン</t>
    </rPh>
    <rPh sb="18" eb="19">
      <t>スミ</t>
    </rPh>
    <rPh sb="22" eb="24">
      <t>ツウホウ</t>
    </rPh>
    <rPh sb="26" eb="28">
      <t>タイセイ</t>
    </rPh>
    <rPh sb="33" eb="36">
      <t>ジュウギョウイン</t>
    </rPh>
    <rPh sb="37" eb="39">
      <t>シュウチ</t>
    </rPh>
    <phoneticPr fontId="2"/>
  </si>
  <si>
    <r>
      <t>　日ごろから、消防団や地域住民との連携を図り、火災等の際に消火・避難等に協力してもらえる体制をとっていますか</t>
    </r>
    <r>
      <rPr>
        <sz val="11"/>
        <rFont val="ＭＳ Ｐゴシック"/>
        <family val="3"/>
        <charset val="128"/>
      </rPr>
      <t>。</t>
    </r>
    <rPh sb="1" eb="2">
      <t>ヒ</t>
    </rPh>
    <rPh sb="7" eb="10">
      <t>ショウボウダン</t>
    </rPh>
    <rPh sb="11" eb="13">
      <t>チイキ</t>
    </rPh>
    <rPh sb="13" eb="15">
      <t>ジュウミン</t>
    </rPh>
    <rPh sb="17" eb="19">
      <t>レンケイ</t>
    </rPh>
    <rPh sb="20" eb="21">
      <t>ハカ</t>
    </rPh>
    <rPh sb="23" eb="25">
      <t>カサイ</t>
    </rPh>
    <rPh sb="25" eb="26">
      <t>トウ</t>
    </rPh>
    <rPh sb="27" eb="28">
      <t>サイ</t>
    </rPh>
    <rPh sb="29" eb="31">
      <t>ショウカ</t>
    </rPh>
    <rPh sb="32" eb="34">
      <t>ヒナン</t>
    </rPh>
    <rPh sb="34" eb="35">
      <t>トウ</t>
    </rPh>
    <rPh sb="36" eb="38">
      <t>キョウリョク</t>
    </rPh>
    <rPh sb="44" eb="46">
      <t>タイセイ</t>
    </rPh>
    <phoneticPr fontId="2"/>
  </si>
  <si>
    <r>
      <t>　消防法その他の法令等に規定された必要な消火設備、非常災害用設備について定期的に設備点検を行っていますか</t>
    </r>
    <r>
      <rPr>
        <sz val="11"/>
        <rFont val="ＭＳ Ｐゴシック"/>
        <family val="3"/>
        <charset val="128"/>
      </rPr>
      <t>。</t>
    </r>
    <rPh sb="1" eb="4">
      <t>ショウボウホウ</t>
    </rPh>
    <rPh sb="6" eb="7">
      <t>タ</t>
    </rPh>
    <rPh sb="8" eb="10">
      <t>ホウレイ</t>
    </rPh>
    <rPh sb="10" eb="11">
      <t>トウ</t>
    </rPh>
    <rPh sb="12" eb="14">
      <t>キテイ</t>
    </rPh>
    <rPh sb="17" eb="19">
      <t>ヒツヨウ</t>
    </rPh>
    <rPh sb="20" eb="22">
      <t>ショウカ</t>
    </rPh>
    <rPh sb="22" eb="24">
      <t>セツビ</t>
    </rPh>
    <rPh sb="25" eb="27">
      <t>ヒジョウ</t>
    </rPh>
    <rPh sb="27" eb="29">
      <t>サイガイ</t>
    </rPh>
    <rPh sb="29" eb="30">
      <t>ヨウ</t>
    </rPh>
    <rPh sb="30" eb="32">
      <t>セツビ</t>
    </rPh>
    <rPh sb="36" eb="39">
      <t>テイキテキ</t>
    </rPh>
    <rPh sb="40" eb="42">
      <t>セツビ</t>
    </rPh>
    <rPh sb="42" eb="44">
      <t>テンケン</t>
    </rPh>
    <rPh sb="45" eb="46">
      <t>オコナ</t>
    </rPh>
    <phoneticPr fontId="2"/>
  </si>
  <si>
    <r>
      <t>　広域避難所はどこですか</t>
    </r>
    <r>
      <rPr>
        <sz val="11"/>
        <rFont val="ＭＳ Ｐゴシック"/>
        <family val="3"/>
        <charset val="128"/>
      </rPr>
      <t>。</t>
    </r>
    <rPh sb="1" eb="3">
      <t>コウイキ</t>
    </rPh>
    <rPh sb="3" eb="6">
      <t>ヒナンジョ</t>
    </rPh>
    <phoneticPr fontId="2"/>
  </si>
  <si>
    <r>
      <t>　緊急時の避難経路は安全が確保されていますか</t>
    </r>
    <r>
      <rPr>
        <sz val="11"/>
        <rFont val="ＭＳ Ｐゴシック"/>
        <family val="3"/>
        <charset val="128"/>
      </rPr>
      <t>。</t>
    </r>
    <rPh sb="1" eb="4">
      <t>キンキュウジ</t>
    </rPh>
    <rPh sb="5" eb="7">
      <t>ヒナン</t>
    </rPh>
    <rPh sb="7" eb="9">
      <t>ケイロ</t>
    </rPh>
    <rPh sb="10" eb="12">
      <t>アンゼン</t>
    </rPh>
    <rPh sb="13" eb="15">
      <t>カクホ</t>
    </rPh>
    <phoneticPr fontId="2"/>
  </si>
  <si>
    <r>
      <t>　利用者の使用する施設、食器その他の設備又は飲用に供する水について、衛生的な管理に努め、又は衛生上必要な措置を講じていますか</t>
    </r>
    <r>
      <rPr>
        <sz val="11"/>
        <rFont val="ＭＳ Ｐゴシック"/>
        <family val="3"/>
        <charset val="128"/>
      </rPr>
      <t>。</t>
    </r>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5">
      <t>マタ</t>
    </rPh>
    <rPh sb="46" eb="49">
      <t>エイセイジョウ</t>
    </rPh>
    <rPh sb="49" eb="51">
      <t>ヒツヨウ</t>
    </rPh>
    <rPh sb="52" eb="54">
      <t>ソチ</t>
    </rPh>
    <rPh sb="55" eb="56">
      <t>コウ</t>
    </rPh>
    <phoneticPr fontId="2"/>
  </si>
  <si>
    <r>
      <t>　運営推進会議を設置していますか</t>
    </r>
    <r>
      <rPr>
        <sz val="11"/>
        <rFont val="ＭＳ Ｐゴシック"/>
        <family val="3"/>
        <charset val="128"/>
      </rPr>
      <t>。</t>
    </r>
    <rPh sb="1" eb="3">
      <t>ウンエイ</t>
    </rPh>
    <rPh sb="3" eb="5">
      <t>スイシン</t>
    </rPh>
    <rPh sb="5" eb="7">
      <t>カイギ</t>
    </rPh>
    <rPh sb="8" eb="10">
      <t>セッチ</t>
    </rPh>
    <phoneticPr fontId="2"/>
  </si>
  <si>
    <r>
      <t>　運営推進会議で活動状況等を報告し、評価を受けるとともに、必要な要望、助言等を聴く機会を設けていますか</t>
    </r>
    <r>
      <rPr>
        <sz val="11"/>
        <rFont val="ＭＳ Ｐゴシック"/>
        <family val="3"/>
        <charset val="128"/>
      </rPr>
      <t>。</t>
    </r>
    <rPh sb="1" eb="3">
      <t>ウンエイ</t>
    </rPh>
    <rPh sb="3" eb="5">
      <t>スイシン</t>
    </rPh>
    <rPh sb="5" eb="7">
      <t>カイギ</t>
    </rPh>
    <rPh sb="8" eb="10">
      <t>カツドウ</t>
    </rPh>
    <rPh sb="10" eb="12">
      <t>ジョウキョウ</t>
    </rPh>
    <rPh sb="12" eb="13">
      <t>トウ</t>
    </rPh>
    <rPh sb="14" eb="16">
      <t>ホウコク</t>
    </rPh>
    <rPh sb="18" eb="20">
      <t>ヒョウカ</t>
    </rPh>
    <rPh sb="21" eb="22">
      <t>ウ</t>
    </rPh>
    <rPh sb="29" eb="31">
      <t>ヒツヨウ</t>
    </rPh>
    <rPh sb="32" eb="34">
      <t>ヨウボウ</t>
    </rPh>
    <rPh sb="35" eb="37">
      <t>ジョゲン</t>
    </rPh>
    <rPh sb="37" eb="38">
      <t>トウ</t>
    </rPh>
    <rPh sb="39" eb="40">
      <t>キ</t>
    </rPh>
    <rPh sb="41" eb="43">
      <t>キカイ</t>
    </rPh>
    <rPh sb="44" eb="45">
      <t>モウ</t>
    </rPh>
    <phoneticPr fontId="2"/>
  </si>
  <si>
    <r>
      <t>　事業の運営にあたり、地域住民又はその自発的な活動等との連携及び協力を行う等の地域との交流を図っていますか</t>
    </r>
    <r>
      <rPr>
        <sz val="11"/>
        <rFont val="ＭＳ Ｐゴシック"/>
        <family val="3"/>
        <charset val="128"/>
      </rPr>
      <t>。</t>
    </r>
    <rPh sb="1" eb="3">
      <t>ジギョウ</t>
    </rPh>
    <rPh sb="4" eb="6">
      <t>ウンエイ</t>
    </rPh>
    <rPh sb="11" eb="13">
      <t>チイキ</t>
    </rPh>
    <rPh sb="13" eb="15">
      <t>ジュウミン</t>
    </rPh>
    <rPh sb="15" eb="16">
      <t>マタ</t>
    </rPh>
    <rPh sb="19" eb="22">
      <t>ジハツテキ</t>
    </rPh>
    <rPh sb="23" eb="25">
      <t>カツドウ</t>
    </rPh>
    <rPh sb="25" eb="26">
      <t>トウ</t>
    </rPh>
    <rPh sb="28" eb="30">
      <t>レンケイ</t>
    </rPh>
    <rPh sb="30" eb="31">
      <t>オヨ</t>
    </rPh>
    <rPh sb="32" eb="34">
      <t>キョウリョク</t>
    </rPh>
    <rPh sb="35" eb="36">
      <t>オコナ</t>
    </rPh>
    <rPh sb="37" eb="38">
      <t>トウ</t>
    </rPh>
    <rPh sb="39" eb="41">
      <t>チイキ</t>
    </rPh>
    <rPh sb="43" eb="45">
      <t>コウリュウ</t>
    </rPh>
    <rPh sb="46" eb="47">
      <t>ハカ</t>
    </rPh>
    <phoneticPr fontId="2"/>
  </si>
  <si>
    <r>
      <t>　雇用契約書等に、従業者及び退職した者が業務上知り得た利用者やその家族の個人情報を漏らすことを禁止する規定がありますか</t>
    </r>
    <r>
      <rPr>
        <sz val="11"/>
        <rFont val="ＭＳ Ｐゴシック"/>
        <family val="3"/>
        <charset val="128"/>
      </rPr>
      <t>。</t>
    </r>
    <rPh sb="1" eb="3">
      <t>コヨウ</t>
    </rPh>
    <rPh sb="3" eb="6">
      <t>ケイヤクショ</t>
    </rPh>
    <rPh sb="6" eb="7">
      <t>トウ</t>
    </rPh>
    <rPh sb="9" eb="12">
      <t>ジュウギョウシャ</t>
    </rPh>
    <rPh sb="12" eb="13">
      <t>オヨ</t>
    </rPh>
    <rPh sb="14" eb="16">
      <t>タイショク</t>
    </rPh>
    <rPh sb="18" eb="19">
      <t>シャ</t>
    </rPh>
    <rPh sb="20" eb="23">
      <t>ギョウムジョウ</t>
    </rPh>
    <rPh sb="23" eb="24">
      <t>シ</t>
    </rPh>
    <rPh sb="25" eb="26">
      <t>エ</t>
    </rPh>
    <rPh sb="27" eb="30">
      <t>リヨウシャ</t>
    </rPh>
    <rPh sb="33" eb="35">
      <t>カゾク</t>
    </rPh>
    <rPh sb="36" eb="38">
      <t>コジン</t>
    </rPh>
    <rPh sb="38" eb="40">
      <t>ジョウホウ</t>
    </rPh>
    <rPh sb="41" eb="42">
      <t>モ</t>
    </rPh>
    <rPh sb="47" eb="49">
      <t>キンシ</t>
    </rPh>
    <rPh sb="51" eb="53">
      <t>キテイ</t>
    </rPh>
    <phoneticPr fontId="2"/>
  </si>
  <si>
    <r>
      <t>　利用者全員から個人情報使用同意書等で利用者やその家族の個人情報をサービス担当者会議等で使用することについて、あらかじめ文書により同意を得ていますか</t>
    </r>
    <r>
      <rPr>
        <sz val="11"/>
        <rFont val="ＭＳ Ｐゴシック"/>
        <family val="3"/>
        <charset val="128"/>
      </rPr>
      <t>。</t>
    </r>
    <rPh sb="1" eb="4">
      <t>リヨウシャ</t>
    </rPh>
    <rPh sb="4" eb="6">
      <t>ゼンイン</t>
    </rPh>
    <rPh sb="8" eb="10">
      <t>コジン</t>
    </rPh>
    <rPh sb="10" eb="12">
      <t>ジョウホウ</t>
    </rPh>
    <rPh sb="12" eb="14">
      <t>シヨウ</t>
    </rPh>
    <rPh sb="14" eb="17">
      <t>ドウイショ</t>
    </rPh>
    <rPh sb="17" eb="18">
      <t>トウ</t>
    </rPh>
    <rPh sb="19" eb="22">
      <t>リヨウシャ</t>
    </rPh>
    <rPh sb="25" eb="27">
      <t>カゾク</t>
    </rPh>
    <rPh sb="28" eb="30">
      <t>コジン</t>
    </rPh>
    <rPh sb="30" eb="32">
      <t>ジョウホウ</t>
    </rPh>
    <rPh sb="37" eb="40">
      <t>タントウシャ</t>
    </rPh>
    <rPh sb="40" eb="42">
      <t>カイギ</t>
    </rPh>
    <rPh sb="42" eb="43">
      <t>トウ</t>
    </rPh>
    <rPh sb="44" eb="46">
      <t>シヨウ</t>
    </rPh>
    <rPh sb="60" eb="62">
      <t>ブンショ</t>
    </rPh>
    <rPh sb="65" eb="67">
      <t>ドウイ</t>
    </rPh>
    <rPh sb="68" eb="69">
      <t>エ</t>
    </rPh>
    <phoneticPr fontId="2"/>
  </si>
  <si>
    <r>
      <t>　保有している個人情報の管理、開示手順、個人情報管理者等を定めた個人情報保護に関する規定を整備していますか</t>
    </r>
    <r>
      <rPr>
        <sz val="11"/>
        <rFont val="ＭＳ Ｐゴシック"/>
        <family val="3"/>
        <charset val="128"/>
      </rPr>
      <t>。</t>
    </r>
    <rPh sb="1" eb="3">
      <t>ホユウ</t>
    </rPh>
    <rPh sb="7" eb="9">
      <t>コジン</t>
    </rPh>
    <rPh sb="9" eb="11">
      <t>ジョウホウ</t>
    </rPh>
    <rPh sb="12" eb="14">
      <t>カンリ</t>
    </rPh>
    <rPh sb="15" eb="17">
      <t>カイジ</t>
    </rPh>
    <rPh sb="17" eb="19">
      <t>テジュン</t>
    </rPh>
    <rPh sb="20" eb="22">
      <t>コジン</t>
    </rPh>
    <rPh sb="22" eb="24">
      <t>ジョウホウ</t>
    </rPh>
    <rPh sb="24" eb="27">
      <t>カンリシャ</t>
    </rPh>
    <rPh sb="27" eb="28">
      <t>トウ</t>
    </rPh>
    <rPh sb="29" eb="30">
      <t>サダ</t>
    </rPh>
    <rPh sb="32" eb="34">
      <t>コジン</t>
    </rPh>
    <rPh sb="34" eb="36">
      <t>ジョウホウ</t>
    </rPh>
    <rPh sb="36" eb="38">
      <t>ホゴ</t>
    </rPh>
    <rPh sb="39" eb="40">
      <t>カン</t>
    </rPh>
    <rPh sb="42" eb="44">
      <t>キテイ</t>
    </rPh>
    <rPh sb="45" eb="47">
      <t>セイビ</t>
    </rPh>
    <phoneticPr fontId="2"/>
  </si>
  <si>
    <r>
      <t>　事業所を広告する場合には、その内容が虚偽又は誇大にならないようにしていますか</t>
    </r>
    <r>
      <rPr>
        <sz val="11"/>
        <rFont val="ＭＳ Ｐゴシック"/>
        <family val="3"/>
        <charset val="128"/>
      </rPr>
      <t>。</t>
    </r>
    <rPh sb="1" eb="4">
      <t>ジギョウショ</t>
    </rPh>
    <rPh sb="5" eb="7">
      <t>コウコク</t>
    </rPh>
    <rPh sb="9" eb="11">
      <t>バアイ</t>
    </rPh>
    <rPh sb="16" eb="18">
      <t>ナイヨウ</t>
    </rPh>
    <rPh sb="19" eb="21">
      <t>キョギ</t>
    </rPh>
    <rPh sb="21" eb="22">
      <t>マタ</t>
    </rPh>
    <rPh sb="23" eb="25">
      <t>コダイ</t>
    </rPh>
    <phoneticPr fontId="2"/>
  </si>
  <si>
    <r>
      <t>　居宅介護支援事業者又はその従業者に対し、利用者に特定の事業者によるサービスを利用させることの代償として、金品その他の財産上の利益を供与していませんか</t>
    </r>
    <r>
      <rPr>
        <sz val="11"/>
        <rFont val="ＭＳ Ｐゴシック"/>
        <family val="3"/>
        <charset val="128"/>
      </rPr>
      <t>。</t>
    </r>
    <rPh sb="1" eb="3">
      <t>キョタク</t>
    </rPh>
    <rPh sb="3" eb="5">
      <t>カイゴ</t>
    </rPh>
    <rPh sb="5" eb="7">
      <t>シエン</t>
    </rPh>
    <rPh sb="7" eb="10">
      <t>ジギョウシャ</t>
    </rPh>
    <rPh sb="10" eb="11">
      <t>マタ</t>
    </rPh>
    <rPh sb="14" eb="16">
      <t>ジュウギョウ</t>
    </rPh>
    <rPh sb="16" eb="17">
      <t>シャ</t>
    </rPh>
    <rPh sb="18" eb="19">
      <t>タイ</t>
    </rPh>
    <rPh sb="21" eb="24">
      <t>リヨウシャ</t>
    </rPh>
    <rPh sb="25" eb="27">
      <t>トクテイ</t>
    </rPh>
    <rPh sb="28" eb="31">
      <t>ジギョウシャ</t>
    </rPh>
    <rPh sb="39" eb="41">
      <t>リヨウ</t>
    </rPh>
    <rPh sb="47" eb="49">
      <t>ダイショウ</t>
    </rPh>
    <rPh sb="53" eb="55">
      <t>キンピン</t>
    </rPh>
    <rPh sb="57" eb="58">
      <t>タ</t>
    </rPh>
    <rPh sb="59" eb="61">
      <t>ザイサン</t>
    </rPh>
    <rPh sb="61" eb="62">
      <t>ジョウ</t>
    </rPh>
    <rPh sb="63" eb="65">
      <t>リエキ</t>
    </rPh>
    <rPh sb="66" eb="68">
      <t>キョウヨ</t>
    </rPh>
    <phoneticPr fontId="2"/>
  </si>
  <si>
    <r>
      <t>　利用者等に対し、苦情の申立先や窓口を記載した書類（重要事項説明書でも可）を配布するなど、当該サービスに対する苦情の申し出がしやすいようにしていますか</t>
    </r>
    <r>
      <rPr>
        <sz val="11"/>
        <rFont val="ＭＳ Ｐゴシック"/>
        <family val="3"/>
        <charset val="128"/>
      </rPr>
      <t>。</t>
    </r>
    <rPh sb="1" eb="4">
      <t>リヨウシャ</t>
    </rPh>
    <rPh sb="4" eb="5">
      <t>トウ</t>
    </rPh>
    <rPh sb="6" eb="7">
      <t>タイ</t>
    </rPh>
    <rPh sb="9" eb="11">
      <t>クジョウ</t>
    </rPh>
    <rPh sb="12" eb="14">
      <t>モウシタテ</t>
    </rPh>
    <rPh sb="14" eb="15">
      <t>サキ</t>
    </rPh>
    <rPh sb="16" eb="18">
      <t>マドグチ</t>
    </rPh>
    <rPh sb="19" eb="21">
      <t>キサイ</t>
    </rPh>
    <rPh sb="23" eb="25">
      <t>ショルイ</t>
    </rPh>
    <rPh sb="26" eb="28">
      <t>ジュウヨウ</t>
    </rPh>
    <rPh sb="28" eb="30">
      <t>ジコウ</t>
    </rPh>
    <rPh sb="30" eb="32">
      <t>セツメイ</t>
    </rPh>
    <rPh sb="32" eb="33">
      <t>ショ</t>
    </rPh>
    <rPh sb="35" eb="36">
      <t>カ</t>
    </rPh>
    <rPh sb="38" eb="40">
      <t>ハイフ</t>
    </rPh>
    <rPh sb="45" eb="47">
      <t>トウガイ</t>
    </rPh>
    <rPh sb="52" eb="53">
      <t>タイ</t>
    </rPh>
    <rPh sb="55" eb="57">
      <t>クジョウ</t>
    </rPh>
    <rPh sb="58" eb="59">
      <t>モウ</t>
    </rPh>
    <rPh sb="60" eb="61">
      <t>デ</t>
    </rPh>
    <phoneticPr fontId="2"/>
  </si>
  <si>
    <r>
      <t>　苦情相談の方法や対応手順を記載したマニュアル等を整備し、事業所に掲示していますか</t>
    </r>
    <r>
      <rPr>
        <sz val="11"/>
        <rFont val="ＭＳ Ｐゴシック"/>
        <family val="3"/>
        <charset val="128"/>
      </rPr>
      <t>。</t>
    </r>
    <rPh sb="1" eb="3">
      <t>クジョウ</t>
    </rPh>
    <rPh sb="3" eb="5">
      <t>ソウダン</t>
    </rPh>
    <rPh sb="6" eb="8">
      <t>ホウホウ</t>
    </rPh>
    <rPh sb="9" eb="11">
      <t>タイオウ</t>
    </rPh>
    <rPh sb="11" eb="13">
      <t>テジュン</t>
    </rPh>
    <rPh sb="14" eb="16">
      <t>キサイ</t>
    </rPh>
    <rPh sb="23" eb="24">
      <t>トウ</t>
    </rPh>
    <rPh sb="25" eb="27">
      <t>セイビ</t>
    </rPh>
    <rPh sb="29" eb="32">
      <t>ジギョウショ</t>
    </rPh>
    <rPh sb="33" eb="35">
      <t>ケイジ</t>
    </rPh>
    <phoneticPr fontId="2"/>
  </si>
  <si>
    <r>
      <t>　苦情記録簿を整備して</t>
    </r>
    <r>
      <rPr>
        <sz val="11"/>
        <rFont val="ＭＳ Ｐゴシック"/>
        <family val="3"/>
        <charset val="128"/>
      </rPr>
      <t>利用者へのサービス提供の完結の日から５年間保管していますか。</t>
    </r>
    <rPh sb="1" eb="3">
      <t>クジョウ</t>
    </rPh>
    <rPh sb="3" eb="6">
      <t>キロクボ</t>
    </rPh>
    <rPh sb="7" eb="9">
      <t>セイビ</t>
    </rPh>
    <rPh sb="11" eb="14">
      <t>リヨウシャ</t>
    </rPh>
    <rPh sb="20" eb="22">
      <t>テイキョウ</t>
    </rPh>
    <rPh sb="23" eb="25">
      <t>カンケツ</t>
    </rPh>
    <rPh sb="26" eb="27">
      <t>ヒ</t>
    </rPh>
    <rPh sb="30" eb="32">
      <t>ネンカン</t>
    </rPh>
    <rPh sb="32" eb="34">
      <t>ホカン</t>
    </rPh>
    <phoneticPr fontId="2"/>
  </si>
  <si>
    <r>
      <t>　実際にあった苦情及びその原因と対応策について、職員に周知する等再発防止やサービスの質の向上に努めていますか</t>
    </r>
    <r>
      <rPr>
        <sz val="11"/>
        <rFont val="ＭＳ Ｐゴシック"/>
        <family val="3"/>
        <charset val="128"/>
      </rPr>
      <t>。</t>
    </r>
    <rPh sb="1" eb="3">
      <t>ジッサイ</t>
    </rPh>
    <rPh sb="7" eb="9">
      <t>クジョウ</t>
    </rPh>
    <rPh sb="9" eb="10">
      <t>オヨ</t>
    </rPh>
    <rPh sb="13" eb="15">
      <t>ゲンイン</t>
    </rPh>
    <rPh sb="16" eb="19">
      <t>タイオウサク</t>
    </rPh>
    <rPh sb="24" eb="26">
      <t>ショクイン</t>
    </rPh>
    <rPh sb="27" eb="29">
      <t>シュウチ</t>
    </rPh>
    <rPh sb="31" eb="32">
      <t>ナド</t>
    </rPh>
    <rPh sb="32" eb="34">
      <t>サイハツ</t>
    </rPh>
    <rPh sb="34" eb="36">
      <t>ボウシ</t>
    </rPh>
    <rPh sb="42" eb="43">
      <t>シツ</t>
    </rPh>
    <rPh sb="44" eb="46">
      <t>コウジョウ</t>
    </rPh>
    <rPh sb="47" eb="48">
      <t>ツト</t>
    </rPh>
    <phoneticPr fontId="2"/>
  </si>
  <si>
    <r>
      <t>　利用者が外部に声を出せる工夫について、どのように図られていますか</t>
    </r>
    <r>
      <rPr>
        <sz val="11"/>
        <rFont val="ＭＳ Ｐゴシック"/>
        <family val="3"/>
        <charset val="128"/>
      </rPr>
      <t>。</t>
    </r>
    <rPh sb="1" eb="4">
      <t>リヨウシャ</t>
    </rPh>
    <rPh sb="5" eb="7">
      <t>ガイブ</t>
    </rPh>
    <rPh sb="8" eb="9">
      <t>コエ</t>
    </rPh>
    <rPh sb="10" eb="11">
      <t>ダ</t>
    </rPh>
    <rPh sb="13" eb="15">
      <t>クフウ</t>
    </rPh>
    <rPh sb="25" eb="26">
      <t>ハカ</t>
    </rPh>
    <phoneticPr fontId="2"/>
  </si>
  <si>
    <r>
      <t>　事故記録簿（ヒヤリハット簿）等を整備していますか</t>
    </r>
    <r>
      <rPr>
        <sz val="11"/>
        <rFont val="ＭＳ Ｐゴシック"/>
        <family val="3"/>
        <charset val="128"/>
      </rPr>
      <t>。</t>
    </r>
    <rPh sb="1" eb="3">
      <t>ジコ</t>
    </rPh>
    <rPh sb="3" eb="6">
      <t>キロクボ</t>
    </rPh>
    <rPh sb="13" eb="14">
      <t>ボ</t>
    </rPh>
    <rPh sb="15" eb="16">
      <t>トウ</t>
    </rPh>
    <rPh sb="17" eb="19">
      <t>セイビ</t>
    </rPh>
    <phoneticPr fontId="2"/>
  </si>
  <si>
    <r>
      <t>　サービス事業所ごとに経理を区分し、当該サービス事業の会計とその他の事業の会計を区分していますか</t>
    </r>
    <r>
      <rPr>
        <sz val="11"/>
        <rFont val="ＭＳ Ｐゴシック"/>
        <family val="3"/>
        <charset val="128"/>
      </rPr>
      <t>。</t>
    </r>
    <rPh sb="5" eb="8">
      <t>ジギョウショ</t>
    </rPh>
    <rPh sb="11" eb="13">
      <t>ケイリ</t>
    </rPh>
    <rPh sb="14" eb="16">
      <t>クブン</t>
    </rPh>
    <rPh sb="18" eb="20">
      <t>トウガイ</t>
    </rPh>
    <rPh sb="24" eb="26">
      <t>ジギョウ</t>
    </rPh>
    <rPh sb="27" eb="29">
      <t>カイケイ</t>
    </rPh>
    <rPh sb="32" eb="33">
      <t>タ</t>
    </rPh>
    <rPh sb="34" eb="36">
      <t>ジギョウ</t>
    </rPh>
    <rPh sb="37" eb="39">
      <t>カイケイ</t>
    </rPh>
    <rPh sb="40" eb="42">
      <t>クブン</t>
    </rPh>
    <phoneticPr fontId="2"/>
  </si>
  <si>
    <r>
      <t>　地域密着型通所介護事業所の設備を利用して、介護保険制度外の自主事業として宿泊サービスを提供していますか</t>
    </r>
    <r>
      <rPr>
        <sz val="11"/>
        <rFont val="ＭＳ Ｐゴシック"/>
        <family val="3"/>
        <charset val="128"/>
      </rPr>
      <t>。</t>
    </r>
    <rPh sb="1" eb="3">
      <t>チイキ</t>
    </rPh>
    <rPh sb="3" eb="5">
      <t>ミッチャク</t>
    </rPh>
    <phoneticPr fontId="2"/>
  </si>
  <si>
    <t>　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72" eb="74">
      <t>チイキ</t>
    </rPh>
    <rPh sb="74" eb="76">
      <t>ミッチャク</t>
    </rPh>
    <rPh sb="76" eb="77">
      <t>ガタ</t>
    </rPh>
    <rPh sb="81" eb="82">
      <t>トウ</t>
    </rPh>
    <rPh sb="83" eb="85">
      <t>シテイ</t>
    </rPh>
    <rPh sb="86" eb="88">
      <t>コウシン</t>
    </rPh>
    <rPh sb="89" eb="90">
      <t>ウ</t>
    </rPh>
    <rPh sb="97" eb="99">
      <t>バアイ</t>
    </rPh>
    <rPh sb="105" eb="108">
      <t>ホケンシャ</t>
    </rPh>
    <rPh sb="112" eb="114">
      <t>キジュン</t>
    </rPh>
    <rPh sb="115" eb="117">
      <t>イハン</t>
    </rPh>
    <rPh sb="124" eb="125">
      <t>アキ</t>
    </rPh>
    <rPh sb="128" eb="130">
      <t>バアイ</t>
    </rPh>
    <rPh sb="131" eb="133">
      <t>キジュン</t>
    </rPh>
    <rPh sb="134" eb="136">
      <t>ジュンシュ</t>
    </rPh>
    <rPh sb="140" eb="142">
      <t>カンコク</t>
    </rPh>
    <rPh sb="143" eb="144">
      <t>オコナ</t>
    </rPh>
    <rPh sb="148" eb="150">
      <t>カンコク</t>
    </rPh>
    <rPh sb="151" eb="152">
      <t>シタガ</t>
    </rPh>
    <rPh sb="155" eb="157">
      <t>バアイ</t>
    </rPh>
    <rPh sb="159" eb="162">
      <t>ジギョウショ</t>
    </rPh>
    <rPh sb="162" eb="163">
      <t>ナ</t>
    </rPh>
    <rPh sb="163" eb="164">
      <t>トウ</t>
    </rPh>
    <rPh sb="165" eb="167">
      <t>コウヒョウ</t>
    </rPh>
    <rPh sb="169" eb="171">
      <t>カンコク</t>
    </rPh>
    <rPh sb="172" eb="173">
      <t>シタガ</t>
    </rPh>
    <rPh sb="176" eb="178">
      <t>メイレイ</t>
    </rPh>
    <rPh sb="188" eb="190">
      <t>メイレイ</t>
    </rPh>
    <rPh sb="191" eb="192">
      <t>シタガ</t>
    </rPh>
    <rPh sb="195" eb="197">
      <t>バアイ</t>
    </rPh>
    <rPh sb="200" eb="202">
      <t>シテイ</t>
    </rPh>
    <rPh sb="203" eb="204">
      <t>ト</t>
    </rPh>
    <rPh sb="205" eb="206">
      <t>ケ</t>
    </rPh>
    <phoneticPr fontId="2"/>
  </si>
  <si>
    <t>　このチェックシートは基準や基準の解釈等の主な内容についてチェックシート形式にしたものです。基準等の詳細等については、各種基準等を確認してください。</t>
    <rPh sb="11" eb="13">
      <t>キジュン</t>
    </rPh>
    <rPh sb="14" eb="16">
      <t>キジュン</t>
    </rPh>
    <rPh sb="17" eb="19">
      <t>カイシャク</t>
    </rPh>
    <rPh sb="19" eb="20">
      <t>トウ</t>
    </rPh>
    <rPh sb="21" eb="22">
      <t>オモ</t>
    </rPh>
    <rPh sb="23" eb="25">
      <t>ナイヨウ</t>
    </rPh>
    <rPh sb="36" eb="38">
      <t>ケイシキ</t>
    </rPh>
    <rPh sb="46" eb="48">
      <t>キジュン</t>
    </rPh>
    <rPh sb="48" eb="49">
      <t>トウ</t>
    </rPh>
    <rPh sb="50" eb="52">
      <t>ショウサイ</t>
    </rPh>
    <rPh sb="52" eb="53">
      <t>トウ</t>
    </rPh>
    <rPh sb="59" eb="61">
      <t>カクシュ</t>
    </rPh>
    <rPh sb="61" eb="63">
      <t>キジュン</t>
    </rPh>
    <rPh sb="63" eb="64">
      <t>トウ</t>
    </rPh>
    <rPh sb="65" eb="67">
      <t>カクニン</t>
    </rPh>
    <phoneticPr fontId="2"/>
  </si>
  <si>
    <t>※寒川町に届け出ている管理者氏名と相違している場合は、別に町長が定める様式で届け出をしてください。</t>
    <rPh sb="1" eb="4">
      <t>サムカワマチ</t>
    </rPh>
    <rPh sb="5" eb="6">
      <t>トド</t>
    </rPh>
    <rPh sb="7" eb="8">
      <t>デ</t>
    </rPh>
    <rPh sb="11" eb="14">
      <t>カンリシャ</t>
    </rPh>
    <rPh sb="14" eb="16">
      <t>シメイ</t>
    </rPh>
    <rPh sb="17" eb="19">
      <t>ソウイ</t>
    </rPh>
    <rPh sb="23" eb="25">
      <t>バアイ</t>
    </rPh>
    <rPh sb="27" eb="28">
      <t>ベツ</t>
    </rPh>
    <rPh sb="29" eb="31">
      <t>チョウチョウ</t>
    </rPh>
    <rPh sb="32" eb="33">
      <t>サダ</t>
    </rPh>
    <rPh sb="35" eb="37">
      <t>ヨウシキ</t>
    </rPh>
    <rPh sb="38" eb="39">
      <t>トド</t>
    </rPh>
    <rPh sb="40" eb="41">
      <t>デ</t>
    </rPh>
    <phoneticPr fontId="2"/>
  </si>
  <si>
    <t>　機能訓練指導員は、理学療法士、作業療法士、言語聴覚士、看護職員、柔道整復師、あん摩マッサージ指圧師の資格を有する者または一定の実務経験（※）を有するはり師、きゅう師を配置していますか。
※　理学療法士、作業療法士、言語聴覚士、看護職員、柔道整復師、あん摩マッサージ指圧師の資格を有する機能訓練指導員を配置した事業所で６月以上機能訓練指導に従事した経験</t>
    <rPh sb="1" eb="3">
      <t>キノウ</t>
    </rPh>
    <rPh sb="3" eb="5">
      <t>クンレン</t>
    </rPh>
    <rPh sb="5" eb="8">
      <t>シドウイン</t>
    </rPh>
    <rPh sb="10" eb="12">
      <t>リガク</t>
    </rPh>
    <rPh sb="12" eb="15">
      <t>リョウホウシ</t>
    </rPh>
    <rPh sb="16" eb="18">
      <t>サギョウ</t>
    </rPh>
    <rPh sb="18" eb="21">
      <t>リョウホウシ</t>
    </rPh>
    <rPh sb="22" eb="24">
      <t>ゲンゴ</t>
    </rPh>
    <rPh sb="24" eb="27">
      <t>チョウカクシ</t>
    </rPh>
    <rPh sb="28" eb="30">
      <t>カンゴ</t>
    </rPh>
    <rPh sb="30" eb="32">
      <t>ショクイン</t>
    </rPh>
    <rPh sb="33" eb="35">
      <t>ジュウドウ</t>
    </rPh>
    <rPh sb="35" eb="38">
      <t>セイフクシ</t>
    </rPh>
    <rPh sb="41" eb="42">
      <t>マ</t>
    </rPh>
    <rPh sb="47" eb="49">
      <t>シアツ</t>
    </rPh>
    <rPh sb="49" eb="50">
      <t>シ</t>
    </rPh>
    <rPh sb="51" eb="53">
      <t>シカク</t>
    </rPh>
    <rPh sb="54" eb="55">
      <t>ユウ</t>
    </rPh>
    <rPh sb="57" eb="58">
      <t>モノ</t>
    </rPh>
    <rPh sb="61" eb="63">
      <t>イッテイ</t>
    </rPh>
    <rPh sb="64" eb="66">
      <t>ジツム</t>
    </rPh>
    <rPh sb="66" eb="68">
      <t>ケイケン</t>
    </rPh>
    <rPh sb="72" eb="73">
      <t>ユウ</t>
    </rPh>
    <rPh sb="77" eb="78">
      <t>シ</t>
    </rPh>
    <rPh sb="82" eb="83">
      <t>シ</t>
    </rPh>
    <rPh sb="84" eb="86">
      <t>ハイチ</t>
    </rPh>
    <rPh sb="133" eb="135">
      <t>シアツ</t>
    </rPh>
    <rPh sb="143" eb="145">
      <t>キノウ</t>
    </rPh>
    <rPh sb="145" eb="147">
      <t>クンレン</t>
    </rPh>
    <rPh sb="147" eb="150">
      <t>シドウイン</t>
    </rPh>
    <rPh sb="151" eb="153">
      <t>ハイチ</t>
    </rPh>
    <rPh sb="155" eb="157">
      <t>ジギョウ</t>
    </rPh>
    <rPh sb="157" eb="158">
      <t>ショ</t>
    </rPh>
    <rPh sb="160" eb="161">
      <t>ガツ</t>
    </rPh>
    <rPh sb="161" eb="163">
      <t>イジョウ</t>
    </rPh>
    <rPh sb="163" eb="165">
      <t>キノウ</t>
    </rPh>
    <rPh sb="165" eb="167">
      <t>クンレン</t>
    </rPh>
    <rPh sb="167" eb="169">
      <t>シドウ</t>
    </rPh>
    <rPh sb="170" eb="172">
      <t>ジュウジ</t>
    </rPh>
    <rPh sb="174" eb="176">
      <t>ケイケン</t>
    </rPh>
    <phoneticPr fontId="2"/>
  </si>
  <si>
    <t>　サービスの提供の開始に際し、居宅サービス計画の作成を居宅介護支援事業者に依頼する旨を町に届け出ること等により、法定代理受領サービスとしてサービスを受けることができる旨の説明や、必要な援助を行っていますか。</t>
    <rPh sb="6" eb="8">
      <t>テイキョウ</t>
    </rPh>
    <rPh sb="9" eb="11">
      <t>カイシ</t>
    </rPh>
    <rPh sb="12" eb="13">
      <t>サイ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マチ</t>
    </rPh>
    <rPh sb="45" eb="46">
      <t>トド</t>
    </rPh>
    <rPh sb="47" eb="48">
      <t>デ</t>
    </rPh>
    <rPh sb="51" eb="52">
      <t>トウ</t>
    </rPh>
    <rPh sb="56" eb="58">
      <t>ホウテイ</t>
    </rPh>
    <rPh sb="58" eb="60">
      <t>ダイリ</t>
    </rPh>
    <rPh sb="60" eb="62">
      <t>ジュリョウ</t>
    </rPh>
    <rPh sb="74" eb="75">
      <t>ウ</t>
    </rPh>
    <rPh sb="83" eb="84">
      <t>ムネ</t>
    </rPh>
    <rPh sb="85" eb="87">
      <t>セツメイ</t>
    </rPh>
    <rPh sb="89" eb="91">
      <t>ヒツヨウ</t>
    </rPh>
    <rPh sb="92" eb="94">
      <t>エンジョ</t>
    </rPh>
    <rPh sb="95" eb="96">
      <t>オコナ</t>
    </rPh>
    <phoneticPr fontId="2"/>
  </si>
  <si>
    <t>　管理者は、介護予防通所型サービス計画に基づくサービスの提供を開始した時から、当該介護予防通所型サービス計画に係る利用者の状態、当該利用者に対するサービスの提供状況等について、当該サービスの提供に係る介護予防サービス計画を作成した指定介護予防支援事業者等に、毎月１回以上報告するとともに、当該介護予防通所型サービス計画に記載したサービスの提供を行う期間の終了までに、当該介護予防通所型サービス計画の実施状況の把握（モニタリング）を１回以上行っていますか。</t>
    <rPh sb="216" eb="217">
      <t>カイ</t>
    </rPh>
    <phoneticPr fontId="2"/>
  </si>
  <si>
    <t>　地域密着型通所介護計画は、既に居宅サービス計画が作成されている場合は、当該居宅サービス計画の内容に沿って作成していますか。</t>
    <rPh sb="36" eb="38">
      <t>トウガイ</t>
    </rPh>
    <rPh sb="47" eb="49">
      <t>ナイヨウ</t>
    </rPh>
    <phoneticPr fontId="2"/>
  </si>
  <si>
    <t>　管理者は、地域密着型通所介護計画の作成に当たっては、その内容について利用者又はその家族に対して説明し、利用者の同意を得ていますか。</t>
    <rPh sb="1" eb="4">
      <t>カンリシャ</t>
    </rPh>
    <phoneticPr fontId="2"/>
  </si>
  <si>
    <r>
      <t>　管理者は、作成した地域密着型通所介護計画を利用者全員に交付していますか</t>
    </r>
    <r>
      <rPr>
        <sz val="11"/>
        <rFont val="ＭＳ Ｐゴシック"/>
        <family val="3"/>
        <charset val="128"/>
      </rPr>
      <t>。</t>
    </r>
    <rPh sb="1" eb="4">
      <t>カンリシャ</t>
    </rPh>
    <rPh sb="10" eb="12">
      <t>チイキ</t>
    </rPh>
    <rPh sb="12" eb="14">
      <t>ミッチャク</t>
    </rPh>
    <phoneticPr fontId="2"/>
  </si>
  <si>
    <t>　８時間以上９時間未満の前後、連続して延長サービスを行うときは、その旨を運営規程に規定していますか。</t>
    <rPh sb="2" eb="4">
      <t>ジカン</t>
    </rPh>
    <rPh sb="4" eb="6">
      <t>イジョウ</t>
    </rPh>
    <rPh sb="7" eb="9">
      <t>ジカン</t>
    </rPh>
    <rPh sb="9" eb="11">
      <t>ミマン</t>
    </rPh>
    <rPh sb="12" eb="14">
      <t>ゼンゴ</t>
    </rPh>
    <rPh sb="15" eb="17">
      <t>レンゾク</t>
    </rPh>
    <rPh sb="19" eb="21">
      <t>エンチョウ</t>
    </rPh>
    <rPh sb="26" eb="27">
      <t>オコナ</t>
    </rPh>
    <rPh sb="34" eb="35">
      <t>ムネ</t>
    </rPh>
    <rPh sb="36" eb="38">
      <t>ウンエイ</t>
    </rPh>
    <rPh sb="38" eb="40">
      <t>キテイ</t>
    </rPh>
    <rPh sb="41" eb="43">
      <t>キテイ</t>
    </rPh>
    <phoneticPr fontId="2"/>
  </si>
  <si>
    <t>　サービスの提供により事故が発生した場合には、町、当該利用者の家族、居宅介護支援事業者に対して速やかに連絡を行い、必要な措置を講じるとともに、当該事故の状況及び処置について記録し利用者へのサービス提供の完結の日から５年間保存していますか。</t>
    <rPh sb="6" eb="8">
      <t>テイキョウ</t>
    </rPh>
    <rPh sb="11" eb="13">
      <t>ジコ</t>
    </rPh>
    <rPh sb="14" eb="16">
      <t>ハッセイ</t>
    </rPh>
    <rPh sb="18" eb="20">
      <t>バアイ</t>
    </rPh>
    <rPh sb="23" eb="24">
      <t>マチ</t>
    </rPh>
    <rPh sb="25" eb="27">
      <t>トウガイ</t>
    </rPh>
    <rPh sb="27" eb="30">
      <t>リヨウシャ</t>
    </rPh>
    <rPh sb="31" eb="33">
      <t>カゾク</t>
    </rPh>
    <rPh sb="34" eb="36">
      <t>キョタク</t>
    </rPh>
    <rPh sb="36" eb="38">
      <t>カイゴ</t>
    </rPh>
    <rPh sb="38" eb="40">
      <t>シエン</t>
    </rPh>
    <rPh sb="40" eb="43">
      <t>ジギョウシャ</t>
    </rPh>
    <rPh sb="44" eb="45">
      <t>タイ</t>
    </rPh>
    <rPh sb="47" eb="48">
      <t>スミ</t>
    </rPh>
    <rPh sb="51" eb="53">
      <t>レンラク</t>
    </rPh>
    <rPh sb="54" eb="55">
      <t>オコナ</t>
    </rPh>
    <rPh sb="57" eb="59">
      <t>ヒツヨウ</t>
    </rPh>
    <rPh sb="60" eb="62">
      <t>ソチ</t>
    </rPh>
    <rPh sb="63" eb="64">
      <t>コウ</t>
    </rPh>
    <rPh sb="71" eb="73">
      <t>トウガイ</t>
    </rPh>
    <rPh sb="73" eb="75">
      <t>ジコ</t>
    </rPh>
    <rPh sb="76" eb="78">
      <t>ジョウキョウ</t>
    </rPh>
    <rPh sb="78" eb="79">
      <t>オヨ</t>
    </rPh>
    <rPh sb="80" eb="82">
      <t>ショチ</t>
    </rPh>
    <rPh sb="86" eb="88">
      <t>キロク</t>
    </rPh>
    <rPh sb="89" eb="92">
      <t>リヨウシャ</t>
    </rPh>
    <rPh sb="98" eb="100">
      <t>テイキョウ</t>
    </rPh>
    <rPh sb="101" eb="103">
      <t>カンケツ</t>
    </rPh>
    <rPh sb="104" eb="105">
      <t>ヒ</t>
    </rPh>
    <rPh sb="108" eb="110">
      <t>ネンカン</t>
    </rPh>
    <rPh sb="110" eb="112">
      <t>ホゾン</t>
    </rPh>
    <phoneticPr fontId="2"/>
  </si>
  <si>
    <t>　上記サービスを提供している場合、サービス開始前に町に届出を行っていますか。</t>
    <rPh sb="1" eb="3">
      <t>ジョウキ</t>
    </rPh>
    <rPh sb="8" eb="10">
      <t>テイキョウ</t>
    </rPh>
    <rPh sb="14" eb="16">
      <t>バアイ</t>
    </rPh>
    <rPh sb="25" eb="26">
      <t>マチ</t>
    </rPh>
    <phoneticPr fontId="2"/>
  </si>
  <si>
    <t>　送迎時に実施した居宅内での介護等に要する時間をサービス提供時間に含めている場合（30分を限度/日）、下記の要件①・②をいずれも満たしていますか。
①送迎時に実施した居宅内での介助等を、居宅サービス計画及び地域密着型通所介護計画に位置付けている
②送迎時に居宅内の介助等を行う者が、介護福祉士、実務者研修修了者、介護職員基礎研修課程修了者、１級課程修了者、介護職員初任者研修修了者（２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t>
    <rPh sb="1" eb="3">
      <t>ソウゲイ</t>
    </rPh>
    <rPh sb="3" eb="4">
      <t>ジ</t>
    </rPh>
    <rPh sb="5" eb="7">
      <t>ジッシ</t>
    </rPh>
    <rPh sb="9" eb="11">
      <t>キョタク</t>
    </rPh>
    <rPh sb="11" eb="12">
      <t>ナイ</t>
    </rPh>
    <rPh sb="14" eb="16">
      <t>カイゴ</t>
    </rPh>
    <rPh sb="16" eb="17">
      <t>トウ</t>
    </rPh>
    <rPh sb="18" eb="19">
      <t>ヨウ</t>
    </rPh>
    <rPh sb="21" eb="23">
      <t>ジカン</t>
    </rPh>
    <rPh sb="28" eb="30">
      <t>テイキョウ</t>
    </rPh>
    <rPh sb="30" eb="32">
      <t>ジカン</t>
    </rPh>
    <rPh sb="33" eb="34">
      <t>フク</t>
    </rPh>
    <rPh sb="38" eb="40">
      <t>バアイ</t>
    </rPh>
    <rPh sb="43" eb="44">
      <t>フン</t>
    </rPh>
    <rPh sb="45" eb="47">
      <t>ゲンド</t>
    </rPh>
    <rPh sb="48" eb="49">
      <t>ヒ</t>
    </rPh>
    <rPh sb="51" eb="53">
      <t>カキ</t>
    </rPh>
    <rPh sb="54" eb="56">
      <t>ヨウケン</t>
    </rPh>
    <rPh sb="64" eb="65">
      <t>ミ</t>
    </rPh>
    <rPh sb="94" eb="96">
      <t>キョタク</t>
    </rPh>
    <rPh sb="100" eb="102">
      <t>ケイカク</t>
    </rPh>
    <rPh sb="102" eb="103">
      <t>オヨ</t>
    </rPh>
    <rPh sb="104" eb="106">
      <t>チイキ</t>
    </rPh>
    <rPh sb="106" eb="109">
      <t>ミッチャクガタ</t>
    </rPh>
    <rPh sb="109" eb="111">
      <t>ツウショ</t>
    </rPh>
    <rPh sb="111" eb="113">
      <t>カイゴ</t>
    </rPh>
    <rPh sb="113" eb="115">
      <t>ケイカク</t>
    </rPh>
    <rPh sb="116" eb="119">
      <t>イチヅ</t>
    </rPh>
    <rPh sb="126" eb="128">
      <t>ソウゲイ</t>
    </rPh>
    <rPh sb="128" eb="129">
      <t>ジ</t>
    </rPh>
    <rPh sb="130" eb="132">
      <t>キョタク</t>
    </rPh>
    <rPh sb="132" eb="133">
      <t>ナイ</t>
    </rPh>
    <rPh sb="134" eb="136">
      <t>カイジョ</t>
    </rPh>
    <rPh sb="136" eb="137">
      <t>トウ</t>
    </rPh>
    <rPh sb="138" eb="139">
      <t>オコナ</t>
    </rPh>
    <rPh sb="140" eb="141">
      <t>モノ</t>
    </rPh>
    <rPh sb="143" eb="145">
      <t>カイゴ</t>
    </rPh>
    <rPh sb="145" eb="148">
      <t>フクシシ</t>
    </rPh>
    <rPh sb="149" eb="151">
      <t>ジツム</t>
    </rPh>
    <rPh sb="151" eb="152">
      <t>シャ</t>
    </rPh>
    <rPh sb="152" eb="154">
      <t>ケンシュウ</t>
    </rPh>
    <rPh sb="154" eb="157">
      <t>シュウリョウシャ</t>
    </rPh>
    <rPh sb="158" eb="160">
      <t>カイゴ</t>
    </rPh>
    <rPh sb="160" eb="162">
      <t>ショクイン</t>
    </rPh>
    <rPh sb="162" eb="164">
      <t>キソ</t>
    </rPh>
    <rPh sb="164" eb="166">
      <t>ケンシュウ</t>
    </rPh>
    <rPh sb="166" eb="168">
      <t>カテイ</t>
    </rPh>
    <rPh sb="168" eb="171">
      <t>シュウリョウシャ</t>
    </rPh>
    <rPh sb="173" eb="174">
      <t>キュウ</t>
    </rPh>
    <rPh sb="174" eb="176">
      <t>カテイ</t>
    </rPh>
    <rPh sb="176" eb="179">
      <t>シュウリョウシャ</t>
    </rPh>
    <rPh sb="180" eb="182">
      <t>カイゴ</t>
    </rPh>
    <rPh sb="182" eb="184">
      <t>ショクイン</t>
    </rPh>
    <rPh sb="184" eb="187">
      <t>ショニンシャ</t>
    </rPh>
    <rPh sb="187" eb="189">
      <t>ケンシュウ</t>
    </rPh>
    <rPh sb="189" eb="192">
      <t>シュウリョウシャ</t>
    </rPh>
    <rPh sb="194" eb="195">
      <t>キュウ</t>
    </rPh>
    <rPh sb="195" eb="197">
      <t>カテイ</t>
    </rPh>
    <rPh sb="197" eb="200">
      <t>シュウリョウシャ</t>
    </rPh>
    <rPh sb="201" eb="202">
      <t>フク</t>
    </rPh>
    <rPh sb="206" eb="208">
      <t>カンゴ</t>
    </rPh>
    <rPh sb="208" eb="210">
      <t>ショクイン</t>
    </rPh>
    <rPh sb="211" eb="213">
      <t>キノウ</t>
    </rPh>
    <rPh sb="213" eb="215">
      <t>クンレン</t>
    </rPh>
    <rPh sb="215" eb="218">
      <t>シドウイン</t>
    </rPh>
    <rPh sb="218" eb="219">
      <t>マタ</t>
    </rPh>
    <rPh sb="220" eb="222">
      <t>トウガイ</t>
    </rPh>
    <rPh sb="222" eb="225">
      <t>ジギョウショ</t>
    </rPh>
    <rPh sb="229" eb="231">
      <t>キンゾク</t>
    </rPh>
    <rPh sb="231" eb="233">
      <t>ネンスウ</t>
    </rPh>
    <rPh sb="234" eb="236">
      <t>ドウイツ</t>
    </rPh>
    <rPh sb="236" eb="238">
      <t>ホウジン</t>
    </rPh>
    <rPh sb="239" eb="241">
      <t>ケイエイ</t>
    </rPh>
    <rPh sb="243" eb="244">
      <t>ホカ</t>
    </rPh>
    <rPh sb="245" eb="247">
      <t>カイゴ</t>
    </rPh>
    <rPh sb="251" eb="253">
      <t>ジギョウ</t>
    </rPh>
    <rPh sb="253" eb="254">
      <t>ショ</t>
    </rPh>
    <rPh sb="255" eb="257">
      <t>イリョウ</t>
    </rPh>
    <rPh sb="257" eb="259">
      <t>キカン</t>
    </rPh>
    <rPh sb="260" eb="262">
      <t>シャカイ</t>
    </rPh>
    <rPh sb="262" eb="264">
      <t>フクシ</t>
    </rPh>
    <rPh sb="264" eb="266">
      <t>シセツ</t>
    </rPh>
    <rPh sb="266" eb="267">
      <t>トウ</t>
    </rPh>
    <rPh sb="276" eb="279">
      <t>リヨウシャ</t>
    </rPh>
    <rPh sb="280" eb="282">
      <t>チョクセツ</t>
    </rPh>
    <rPh sb="282" eb="284">
      <t>テイキョウ</t>
    </rPh>
    <rPh sb="286" eb="288">
      <t>ショクイン</t>
    </rPh>
    <rPh sb="292" eb="294">
      <t>キンゾク</t>
    </rPh>
    <rPh sb="294" eb="296">
      <t>ネンスウ</t>
    </rPh>
    <rPh sb="297" eb="299">
      <t>ゴウケイ</t>
    </rPh>
    <rPh sb="301" eb="304">
      <t>ネンイジョウ</t>
    </rPh>
    <rPh sb="305" eb="307">
      <t>カイゴ</t>
    </rPh>
    <rPh sb="307" eb="309">
      <t>ショクイン</t>
    </rPh>
    <phoneticPr fontId="2"/>
  </si>
  <si>
    <t>　８時間以上９時間未満のサービスの所要時間と、その前後の日常生活上の世話（延長サービス）の所要時間を通算した算定対象時間は、９時間以上14時間未満ですか。</t>
    <phoneticPr fontId="2"/>
  </si>
  <si>
    <t>　町に提出した運営規程に定められている利用定員を超えていませんか。</t>
    <rPh sb="1" eb="2">
      <t>マチ</t>
    </rPh>
    <rPh sb="3" eb="5">
      <t>テイシュツ</t>
    </rPh>
    <rPh sb="7" eb="9">
      <t>ウンエイ</t>
    </rPh>
    <rPh sb="9" eb="11">
      <t>キテイ</t>
    </rPh>
    <rPh sb="12" eb="13">
      <t>サダ</t>
    </rPh>
    <rPh sb="19" eb="21">
      <t>リヨウ</t>
    </rPh>
    <rPh sb="21" eb="23">
      <t>テイイン</t>
    </rPh>
    <rPh sb="24" eb="25">
      <t>コ</t>
    </rPh>
    <phoneticPr fontId="2"/>
  </si>
  <si>
    <t>※月平均の利用者数が運営規程に定められている利用定員を超えてサービスを提供した場合は、定員超過利用開始月の翌月から解消月まで70/100の単位数で算定する必要があります。ただし、災害や虐待の受入れなど、やむを得ない理由によって定員超過が発生した場合には、定員超過利用開始月（災害等が生じた時期が月末であって、定員超過利用が翌月まで継続することがやむを得ないと認められる場合には、翌月も含む。）の翌月から減算を行うことはせず、やむを得ない理由がないのにその翌月まで定員超過利用が継続している場合に、災害等が生じた月の翌々月から70/100の単位数で算定する必要があります。</t>
    <rPh sb="10" eb="12">
      <t>ウンエイ</t>
    </rPh>
    <rPh sb="12" eb="14">
      <t>キテイ</t>
    </rPh>
    <rPh sb="15" eb="16">
      <t>サダ</t>
    </rPh>
    <rPh sb="22" eb="24">
      <t>リヨウ</t>
    </rPh>
    <rPh sb="24" eb="26">
      <t>テイイン</t>
    </rPh>
    <rPh sb="27" eb="28">
      <t>コ</t>
    </rPh>
    <rPh sb="35" eb="37">
      <t>テイキョウ</t>
    </rPh>
    <rPh sb="39" eb="41">
      <t>バアイ</t>
    </rPh>
    <rPh sb="43" eb="45">
      <t>テイイン</t>
    </rPh>
    <rPh sb="45" eb="47">
      <t>チョウカ</t>
    </rPh>
    <rPh sb="47" eb="49">
      <t>リヨウ</t>
    </rPh>
    <rPh sb="49" eb="51">
      <t>カイシ</t>
    </rPh>
    <rPh sb="51" eb="52">
      <t>ツキ</t>
    </rPh>
    <rPh sb="53" eb="55">
      <t>ヨクゲツ</t>
    </rPh>
    <rPh sb="57" eb="59">
      <t>カイショウ</t>
    </rPh>
    <rPh sb="59" eb="60">
      <t>ツキ</t>
    </rPh>
    <rPh sb="69" eb="72">
      <t>タンイスウ</t>
    </rPh>
    <rPh sb="73" eb="75">
      <t>サンテイ</t>
    </rPh>
    <rPh sb="77" eb="79">
      <t>ヒツヨウ</t>
    </rPh>
    <rPh sb="89" eb="91">
      <t>サイガイ</t>
    </rPh>
    <rPh sb="92" eb="94">
      <t>ギャクタイ</t>
    </rPh>
    <rPh sb="95" eb="97">
      <t>ウケイレ</t>
    </rPh>
    <rPh sb="104" eb="105">
      <t>エ</t>
    </rPh>
    <rPh sb="107" eb="109">
      <t>リユウ</t>
    </rPh>
    <rPh sb="113" eb="115">
      <t>テイイン</t>
    </rPh>
    <rPh sb="115" eb="117">
      <t>チョウカ</t>
    </rPh>
    <rPh sb="118" eb="120">
      <t>ハッセイ</t>
    </rPh>
    <rPh sb="122" eb="124">
      <t>バアイ</t>
    </rPh>
    <rPh sb="127" eb="129">
      <t>テイイン</t>
    </rPh>
    <rPh sb="129" eb="131">
      <t>チョウカ</t>
    </rPh>
    <rPh sb="131" eb="133">
      <t>リヨウ</t>
    </rPh>
    <rPh sb="133" eb="135">
      <t>カイシ</t>
    </rPh>
    <rPh sb="135" eb="136">
      <t>ツキ</t>
    </rPh>
    <rPh sb="137" eb="139">
      <t>サイガイ</t>
    </rPh>
    <rPh sb="139" eb="140">
      <t>トウ</t>
    </rPh>
    <rPh sb="141" eb="142">
      <t>ショウ</t>
    </rPh>
    <rPh sb="144" eb="146">
      <t>ジキ</t>
    </rPh>
    <rPh sb="147" eb="149">
      <t>ゲツマツ</t>
    </rPh>
    <rPh sb="154" eb="156">
      <t>テイイン</t>
    </rPh>
    <rPh sb="156" eb="158">
      <t>チョウカ</t>
    </rPh>
    <rPh sb="158" eb="160">
      <t>リヨウ</t>
    </rPh>
    <rPh sb="161" eb="163">
      <t>ヨクゲツ</t>
    </rPh>
    <rPh sb="165" eb="167">
      <t>ケイゾク</t>
    </rPh>
    <rPh sb="175" eb="176">
      <t>エ</t>
    </rPh>
    <rPh sb="179" eb="180">
      <t>ミト</t>
    </rPh>
    <rPh sb="184" eb="186">
      <t>バアイ</t>
    </rPh>
    <rPh sb="189" eb="191">
      <t>ヨクゲツ</t>
    </rPh>
    <rPh sb="192" eb="193">
      <t>フク</t>
    </rPh>
    <rPh sb="197" eb="199">
      <t>ヨクゲツ</t>
    </rPh>
    <rPh sb="201" eb="203">
      <t>ゲンサン</t>
    </rPh>
    <rPh sb="204" eb="205">
      <t>オコナ</t>
    </rPh>
    <rPh sb="215" eb="216">
      <t>エ</t>
    </rPh>
    <rPh sb="218" eb="220">
      <t>リユウ</t>
    </rPh>
    <rPh sb="227" eb="229">
      <t>ヨクゲツ</t>
    </rPh>
    <rPh sb="231" eb="233">
      <t>テイイン</t>
    </rPh>
    <rPh sb="233" eb="235">
      <t>チョウカ</t>
    </rPh>
    <rPh sb="235" eb="237">
      <t>リヨウ</t>
    </rPh>
    <rPh sb="238" eb="240">
      <t>ケイゾク</t>
    </rPh>
    <rPh sb="244" eb="246">
      <t>バアイ</t>
    </rPh>
    <rPh sb="248" eb="250">
      <t>サイガイ</t>
    </rPh>
    <rPh sb="250" eb="251">
      <t>トウ</t>
    </rPh>
    <rPh sb="252" eb="253">
      <t>ショウ</t>
    </rPh>
    <rPh sb="255" eb="256">
      <t>ツキ</t>
    </rPh>
    <rPh sb="257" eb="260">
      <t>ヨクヨクゲツ</t>
    </rPh>
    <rPh sb="269" eb="271">
      <t>タンイ</t>
    </rPh>
    <rPh sb="271" eb="272">
      <t>スウ</t>
    </rPh>
    <rPh sb="273" eb="275">
      <t>サンテイ</t>
    </rPh>
    <rPh sb="277" eb="279">
      <t>ヒツヨウ</t>
    </rPh>
    <phoneticPr fontId="2"/>
  </si>
  <si>
    <t>　利用者が自ら通う場合、家族が送迎を行う場合等の事業者が送迎を実施していない場合は、片道あたり47単位を減算している。
（ただし、「同一建物に居住する又は同一建物から通所する利用者に係る減算」の対象となっている場合には、当該減算の対象となりません。）</t>
    <rPh sb="97" eb="99">
      <t>タイショウ</t>
    </rPh>
    <rPh sb="105" eb="107">
      <t>バアイ</t>
    </rPh>
    <rPh sb="110" eb="112">
      <t>トウガイ</t>
    </rPh>
    <rPh sb="112" eb="114">
      <t>ゲンサン</t>
    </rPh>
    <rPh sb="115" eb="117">
      <t>タイショウ</t>
    </rPh>
    <phoneticPr fontId="2"/>
  </si>
  <si>
    <t>「はい・いいえ」を記入</t>
    <rPh sb="9" eb="11">
      <t>キニュウ</t>
    </rPh>
    <phoneticPr fontId="2"/>
  </si>
  <si>
    <t>　サービスの提供の開始に際し、あらかじめ利用者やその家族等に対して重要事項説明書を交付して説明を行っていますか。（利用者全員に行っていなければ「いいえ」）</t>
    <rPh sb="6" eb="8">
      <t>テイキョウ</t>
    </rPh>
    <rPh sb="9" eb="11">
      <t>カイシ</t>
    </rPh>
    <rPh sb="12" eb="13">
      <t>サイ</t>
    </rPh>
    <rPh sb="20" eb="23">
      <t>リヨウシャ</t>
    </rPh>
    <rPh sb="26" eb="28">
      <t>カゾク</t>
    </rPh>
    <rPh sb="28" eb="29">
      <t>トウ</t>
    </rPh>
    <rPh sb="30" eb="31">
      <t>タイ</t>
    </rPh>
    <rPh sb="33" eb="35">
      <t>ジュウヨウ</t>
    </rPh>
    <rPh sb="35" eb="37">
      <t>ジコウ</t>
    </rPh>
    <rPh sb="37" eb="40">
      <t>セツメイショ</t>
    </rPh>
    <rPh sb="41" eb="43">
      <t>コウフ</t>
    </rPh>
    <rPh sb="45" eb="47">
      <t>セツメイ</t>
    </rPh>
    <rPh sb="48" eb="49">
      <t>オコナ</t>
    </rPh>
    <rPh sb="57" eb="60">
      <t>リヨウシャ</t>
    </rPh>
    <rPh sb="60" eb="62">
      <t>ゼンイン</t>
    </rPh>
    <rPh sb="63" eb="64">
      <t>オコナ</t>
    </rPh>
    <phoneticPr fontId="2"/>
  </si>
  <si>
    <t>　従業者の資質の向上のために研修の機会を確保しなければなりません。その際、全ての従業者（看護師、准看護師、介護福祉士、介護支援専門員、法第八条第二項に規定する政令で定める者等の資格を有する者その他これに類する者を除く。）に対し、認知症介護に係る基礎的な研修を受講させるために必要な措置を講じていますか。</t>
    <phoneticPr fontId="2"/>
  </si>
  <si>
    <t>本年４月以降の研修の実施日又は実施予定日はいつですか。</t>
    <rPh sb="0" eb="2">
      <t>ホンネン</t>
    </rPh>
    <rPh sb="3" eb="4">
      <t>ツキ</t>
    </rPh>
    <rPh sb="4" eb="6">
      <t>イコウ</t>
    </rPh>
    <rPh sb="7" eb="9">
      <t>ケンシュウ</t>
    </rPh>
    <rPh sb="10" eb="13">
      <t>ジッシビ</t>
    </rPh>
    <rPh sb="13" eb="14">
      <t>マタ</t>
    </rPh>
    <rPh sb="15" eb="17">
      <t>ジッシ</t>
    </rPh>
    <rPh sb="17" eb="19">
      <t>ヨテイ</t>
    </rPh>
    <rPh sb="19" eb="20">
      <t>ヒ</t>
    </rPh>
    <phoneticPr fontId="2"/>
  </si>
  <si>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2"/>
  </si>
  <si>
    <t>２４　業務継続計画の策定等</t>
    <rPh sb="3" eb="5">
      <t>ギョウム</t>
    </rPh>
    <rPh sb="5" eb="7">
      <t>ケイゾク</t>
    </rPh>
    <rPh sb="7" eb="9">
      <t>ケイカク</t>
    </rPh>
    <rPh sb="10" eb="12">
      <t>サクテイ</t>
    </rPh>
    <rPh sb="12" eb="13">
      <t>トウ</t>
    </rPh>
    <phoneticPr fontId="2"/>
  </si>
  <si>
    <t>　感染症や非常災害の発生時において、利用者に対するサービスの提供を継続的に実施するための、及び非常時の体制で早期の業務再開を図るための計画を策定し、当該業務継続計画に従い必要な措置を講じていますか。</t>
    <phoneticPr fontId="2"/>
  </si>
  <si>
    <t>　従業者に対し、業務継続計画について周知するとともに、必要な研修及び訓練を定期的に（年１回以上）実施していますか。</t>
    <phoneticPr fontId="2"/>
  </si>
  <si>
    <t>　定期的に業務継続計画の見直しを行い、必要に応じて業務継続計画を変更していますか。</t>
    <phoneticPr fontId="2"/>
  </si>
  <si>
    <t>２５　定員の遵守</t>
    <rPh sb="3" eb="5">
      <t>テイイン</t>
    </rPh>
    <rPh sb="6" eb="8">
      <t>ジュンシュ</t>
    </rPh>
    <phoneticPr fontId="2"/>
  </si>
  <si>
    <t>　感染症の予防及びまん延の防止のための対策を検討する委員会をおおむね６月に１回以上開催するとともに、その結果について、従業者に周知徹底を図っていますか。</t>
    <phoneticPr fontId="2"/>
  </si>
  <si>
    <t>　感染症の予防及びまん延の防止のための指針を整備していますか。</t>
    <rPh sb="1" eb="4">
      <t>カンセンショウ</t>
    </rPh>
    <rPh sb="5" eb="7">
      <t>ヨボウ</t>
    </rPh>
    <rPh sb="7" eb="8">
      <t>オヨ</t>
    </rPh>
    <rPh sb="11" eb="12">
      <t>エン</t>
    </rPh>
    <rPh sb="13" eb="15">
      <t>ボウシ</t>
    </rPh>
    <rPh sb="19" eb="21">
      <t>シシン</t>
    </rPh>
    <rPh sb="22" eb="24">
      <t>セイビ</t>
    </rPh>
    <phoneticPr fontId="2"/>
  </si>
  <si>
    <t>２６　非常災害対策　・　非常災害設備</t>
    <rPh sb="3" eb="5">
      <t>ヒジョウ</t>
    </rPh>
    <rPh sb="5" eb="7">
      <t>サイガイ</t>
    </rPh>
    <rPh sb="7" eb="9">
      <t>タイサク</t>
    </rPh>
    <rPh sb="12" eb="14">
      <t>ヒジョウ</t>
    </rPh>
    <rPh sb="14" eb="16">
      <t>サイガイ</t>
    </rPh>
    <rPh sb="16" eb="18">
      <t>セツビ</t>
    </rPh>
    <phoneticPr fontId="2"/>
  </si>
  <si>
    <t>２７　衛生管理等</t>
    <rPh sb="3" eb="5">
      <t>エイセイ</t>
    </rPh>
    <rPh sb="5" eb="8">
      <t>カンリトウ</t>
    </rPh>
    <phoneticPr fontId="2"/>
  </si>
  <si>
    <t>２８　地域との連携等</t>
    <rPh sb="3" eb="5">
      <t>チイキ</t>
    </rPh>
    <rPh sb="7" eb="9">
      <t>レンケイ</t>
    </rPh>
    <rPh sb="9" eb="10">
      <t>トウ</t>
    </rPh>
    <phoneticPr fontId="2"/>
  </si>
  <si>
    <t>２９　掲示</t>
    <rPh sb="3" eb="5">
      <t>ケイジ</t>
    </rPh>
    <phoneticPr fontId="2"/>
  </si>
  <si>
    <t>３０　秘密の保持等</t>
    <rPh sb="3" eb="5">
      <t>ヒミツ</t>
    </rPh>
    <rPh sb="6" eb="8">
      <t>ホジ</t>
    </rPh>
    <rPh sb="8" eb="9">
      <t>トウ</t>
    </rPh>
    <phoneticPr fontId="2"/>
  </si>
  <si>
    <t>　個人情報管理者を定めていますか。</t>
    <rPh sb="1" eb="3">
      <t>コジン</t>
    </rPh>
    <rPh sb="3" eb="5">
      <t>ジョウホウ</t>
    </rPh>
    <rPh sb="5" eb="8">
      <t>カンリシャ</t>
    </rPh>
    <rPh sb="9" eb="10">
      <t>サダ</t>
    </rPh>
    <phoneticPr fontId="2"/>
  </si>
  <si>
    <t>　事故が発生した場合又はそれに至る危険性がある事態が生じた場合に、当該事実が報告され、その分析を通じた改善策を従業者に周知徹底する体制を整備していますか。</t>
    <phoneticPr fontId="2"/>
  </si>
  <si>
    <t>　事故報告書の様式、手順等を知っていますか。また、必要な事項を従業員に周知していますか。</t>
    <rPh sb="1" eb="3">
      <t>ジコ</t>
    </rPh>
    <rPh sb="3" eb="6">
      <t>ホウコクショ</t>
    </rPh>
    <rPh sb="7" eb="9">
      <t>ヨウシキ</t>
    </rPh>
    <rPh sb="10" eb="12">
      <t>テジュン</t>
    </rPh>
    <rPh sb="12" eb="13">
      <t>トウ</t>
    </rPh>
    <rPh sb="14" eb="15">
      <t>シ</t>
    </rPh>
    <rPh sb="25" eb="27">
      <t>ヒツヨウ</t>
    </rPh>
    <rPh sb="28" eb="30">
      <t>ジコウ</t>
    </rPh>
    <phoneticPr fontId="2"/>
  </si>
  <si>
    <t>３４　虐待の防止</t>
    <phoneticPr fontId="2"/>
  </si>
  <si>
    <t>３５　会計の区分</t>
    <rPh sb="3" eb="5">
      <t>カイケイ</t>
    </rPh>
    <rPh sb="6" eb="8">
      <t>クブン</t>
    </rPh>
    <phoneticPr fontId="2"/>
  </si>
  <si>
    <t>※運営推進会議は、テレビ電話装置等を活用して行うことも可能です。ただし、利用者又はその家族が参加する場合にあっては、テレビ電話装置等の活用について当該利用者等の同意を得なければなりません。</t>
    <rPh sb="27" eb="29">
      <t>カノウ</t>
    </rPh>
    <phoneticPr fontId="2"/>
  </si>
  <si>
    <t>３６　夜間及び深夜の宿泊サービス</t>
    <phoneticPr fontId="2"/>
  </si>
  <si>
    <r>
      <t>項目（算定要件）　</t>
    </r>
    <r>
      <rPr>
        <sz val="11"/>
        <rFont val="ＭＳ Ｐゴシック"/>
        <family val="3"/>
        <charset val="128"/>
      </rPr>
      <t>※新たに加算を算定する場合には、適否の○印は予定で可。</t>
    </r>
    <rPh sb="0" eb="2">
      <t>コウモク</t>
    </rPh>
    <rPh sb="3" eb="5">
      <t>サンテイ</t>
    </rPh>
    <rPh sb="5" eb="7">
      <t>ヨウケン</t>
    </rPh>
    <phoneticPr fontId="2"/>
  </si>
  <si>
    <t>適否</t>
    <rPh sb="0" eb="2">
      <t>テキヒ</t>
    </rPh>
    <phoneticPr fontId="2"/>
  </si>
  <si>
    <t>はい・いいえ</t>
    <phoneticPr fontId="2"/>
  </si>
  <si>
    <t>下記に記載の解釈通知の内容を理解し、当該通知内容に沿った加算サービスの提供を行っていますか。</t>
    <rPh sb="0" eb="2">
      <t>カキ</t>
    </rPh>
    <rPh sb="3" eb="5">
      <t>キサイ</t>
    </rPh>
    <rPh sb="6" eb="8">
      <t>カイシャク</t>
    </rPh>
    <rPh sb="8" eb="10">
      <t>ツウチ</t>
    </rPh>
    <rPh sb="11" eb="13">
      <t>ナイヨウ</t>
    </rPh>
    <rPh sb="14" eb="16">
      <t>リカイ</t>
    </rPh>
    <rPh sb="18" eb="20">
      <t>トウガイ</t>
    </rPh>
    <rPh sb="20" eb="22">
      <t>ツウチ</t>
    </rPh>
    <rPh sb="22" eb="24">
      <t>ナイヨウ</t>
    </rPh>
    <rPh sb="25" eb="26">
      <t>ソ</t>
    </rPh>
    <rPh sb="28" eb="30">
      <t>カサン</t>
    </rPh>
    <rPh sb="35" eb="37">
      <t>テイキョウ</t>
    </rPh>
    <rPh sb="38" eb="39">
      <t>オコナ</t>
    </rPh>
    <phoneticPr fontId="2"/>
  </si>
  <si>
    <t>【解釈通知内容】</t>
  </si>
  <si>
    <t>②</t>
    <phoneticPr fontId="2"/>
  </si>
  <si>
    <t>③</t>
    <phoneticPr fontId="2"/>
  </si>
  <si>
    <t>　　　</t>
    <phoneticPr fontId="2"/>
  </si>
  <si>
    <t>項目（算定要件）　　※新たに加算を算定する場合には、適否の○印は予定で可。</t>
    <rPh sb="0" eb="2">
      <t>コウモク</t>
    </rPh>
    <rPh sb="3" eb="5">
      <t>サンテイ</t>
    </rPh>
    <rPh sb="5" eb="7">
      <t>ヨウケン</t>
    </rPh>
    <phoneticPr fontId="2"/>
  </si>
  <si>
    <t>【1】</t>
    <phoneticPr fontId="2"/>
  </si>
  <si>
    <t>②地域密着型通所介護計画上、入浴の提供が位置づけられている場合に、利用者側の事情により、入浴を実施ししなかった場合については、加算を算定できない。</t>
    <phoneticPr fontId="2"/>
  </si>
  <si>
    <t>【２】</t>
    <phoneticPr fontId="2"/>
  </si>
  <si>
    <t>中重度者ケア体制加算　チェック表</t>
    <rPh sb="0" eb="1">
      <t>チュウ</t>
    </rPh>
    <rPh sb="1" eb="3">
      <t>ジュウド</t>
    </rPh>
    <rPh sb="3" eb="4">
      <t>シャ</t>
    </rPh>
    <rPh sb="6" eb="8">
      <t>タイセイ</t>
    </rPh>
    <rPh sb="8" eb="10">
      <t>カサン</t>
    </rPh>
    <rPh sb="15" eb="16">
      <t>ヒョウ</t>
    </rPh>
    <phoneticPr fontId="2"/>
  </si>
  <si>
    <t>項目（算定要件）</t>
    <rPh sb="0" eb="2">
      <t>コウモク</t>
    </rPh>
    <rPh sb="3" eb="5">
      <t>サンテイ</t>
    </rPh>
    <rPh sb="5" eb="7">
      <t>ヨウケン</t>
    </rPh>
    <phoneticPr fontId="2"/>
  </si>
  <si>
    <t>加算算定開始予定月の一ヶ月分の勤務表を添付していますか。</t>
    <rPh sb="0" eb="2">
      <t>カサン</t>
    </rPh>
    <rPh sb="2" eb="4">
      <t>サンテイ</t>
    </rPh>
    <rPh sb="4" eb="6">
      <t>カイシ</t>
    </rPh>
    <rPh sb="6" eb="8">
      <t>ヨテイ</t>
    </rPh>
    <rPh sb="8" eb="9">
      <t>ツキ</t>
    </rPh>
    <rPh sb="10" eb="13">
      <t>イッカゲツ</t>
    </rPh>
    <rPh sb="13" eb="14">
      <t>ブン</t>
    </rPh>
    <rPh sb="15" eb="18">
      <t>キンムヒョウ</t>
    </rPh>
    <rPh sb="19" eb="21">
      <t>テンプ</t>
    </rPh>
    <phoneticPr fontId="2"/>
  </si>
  <si>
    <t>はい・いいえ</t>
  </si>
  <si>
    <t>対象となる職種に○をつけてください。</t>
    <rPh sb="0" eb="2">
      <t>タイショウ</t>
    </rPh>
    <rPh sb="5" eb="7">
      <t>ショクシュ</t>
    </rPh>
    <phoneticPr fontId="2"/>
  </si>
  <si>
    <t>介護職員　・　看護職員</t>
    <rPh sb="0" eb="2">
      <t>カイゴ</t>
    </rPh>
    <rPh sb="2" eb="4">
      <t>ショクイン</t>
    </rPh>
    <rPh sb="7" eb="9">
      <t>カンゴ</t>
    </rPh>
    <rPh sb="9" eb="11">
      <t>ショクイン</t>
    </rPh>
    <phoneticPr fontId="2"/>
  </si>
  <si>
    <t>加算算定開始予定月の介護職員又は看護職員の員数</t>
    <rPh sb="0" eb="2">
      <t>カサン</t>
    </rPh>
    <rPh sb="2" eb="4">
      <t>サンテイ</t>
    </rPh>
    <rPh sb="4" eb="6">
      <t>カイシ</t>
    </rPh>
    <rPh sb="6" eb="8">
      <t>ヨテイ</t>
    </rPh>
    <rPh sb="8" eb="9">
      <t>ツキ</t>
    </rPh>
    <rPh sb="10" eb="12">
      <t>カイゴ</t>
    </rPh>
    <rPh sb="12" eb="14">
      <t>ショクイン</t>
    </rPh>
    <rPh sb="14" eb="15">
      <t>マタ</t>
    </rPh>
    <rPh sb="16" eb="18">
      <t>カンゴ</t>
    </rPh>
    <rPh sb="18" eb="20">
      <t>ショクイン</t>
    </rPh>
    <rPh sb="21" eb="23">
      <t>インスウ</t>
    </rPh>
    <phoneticPr fontId="2"/>
  </si>
  <si>
    <t>人(a)</t>
    <rPh sb="0" eb="1">
      <t>ニン</t>
    </rPh>
    <phoneticPr fontId="2"/>
  </si>
  <si>
    <t>－</t>
    <phoneticPr fontId="2"/>
  </si>
  <si>
    <t>指定基準に規定する介護職員又は看護職員の員数</t>
  </si>
  <si>
    <t>　人(b)</t>
    <rPh sb="1" eb="2">
      <t>ニン</t>
    </rPh>
    <phoneticPr fontId="2"/>
  </si>
  <si>
    <t>人（ｃ）</t>
    <rPh sb="0" eb="1">
      <t>ニン</t>
    </rPh>
    <phoneticPr fontId="2"/>
  </si>
  <si>
    <t>Cが２以上である。</t>
    <rPh sb="3" eb="5">
      <t>イジョウ</t>
    </rPh>
    <phoneticPr fontId="2"/>
  </si>
  <si>
    <r>
      <t>　Ⅰ〈前年度の月平均〉又はⅡ〈前３月の月平均〉の</t>
    </r>
    <r>
      <rPr>
        <u/>
        <sz val="11"/>
        <rFont val="ＭＳ Ｐゴシック"/>
        <family val="3"/>
        <charset val="128"/>
      </rPr>
      <t>いずれか一方を記載してください。</t>
    </r>
    <phoneticPr fontId="2"/>
  </si>
  <si>
    <t>　※前年度の実績が６月に満たない事業所はⅡのみ</t>
    <phoneticPr fontId="2"/>
  </si>
  <si>
    <t>５月</t>
    <rPh sb="1" eb="2">
      <t>ガツ</t>
    </rPh>
    <phoneticPr fontId="2"/>
  </si>
  <si>
    <t>合計a</t>
    <rPh sb="0" eb="2">
      <t>ゴウケイ</t>
    </rPh>
    <phoneticPr fontId="2"/>
  </si>
  <si>
    <t>月平均
a÷e</t>
    <rPh sb="0" eb="1">
      <t>ツキ</t>
    </rPh>
    <rPh sb="1" eb="3">
      <t>ヘイキン</t>
    </rPh>
    <phoneticPr fontId="2"/>
  </si>
  <si>
    <t>割合%</t>
    <rPh sb="0" eb="2">
      <t>ワリアイ</t>
    </rPh>
    <phoneticPr fontId="2"/>
  </si>
  <si>
    <t>利用者
総数</t>
    <rPh sb="0" eb="3">
      <t>リヨウシャ</t>
    </rPh>
    <rPh sb="4" eb="6">
      <t>ソウスウ</t>
    </rPh>
    <phoneticPr fontId="2"/>
  </si>
  <si>
    <t>要介護３以上の利用者の総数</t>
    <rPh sb="0" eb="3">
      <t>ヨウカイゴ</t>
    </rPh>
    <rPh sb="4" eb="6">
      <t>イジョウ</t>
    </rPh>
    <rPh sb="7" eb="10">
      <t>リヨウシャ</t>
    </rPh>
    <rPh sb="11" eb="13">
      <t>ソウスウ</t>
    </rPh>
    <phoneticPr fontId="2"/>
  </si>
  <si>
    <t>＊「割合」の
　計算方法</t>
  </si>
  <si>
    <t>要介護３以上の利用者の総数÷利用者総数×100 　 e：４月～２月における実績のあった月数</t>
    <rPh sb="4" eb="6">
      <t>イジョウ</t>
    </rPh>
    <rPh sb="7" eb="10">
      <t>リヨウシャ</t>
    </rPh>
    <rPh sb="14" eb="17">
      <t>リヨウシャ</t>
    </rPh>
    <rPh sb="17" eb="19">
      <t>ソウスウ</t>
    </rPh>
    <rPh sb="29" eb="30">
      <t>ガツ</t>
    </rPh>
    <rPh sb="32" eb="33">
      <t>ガツ</t>
    </rPh>
    <rPh sb="37" eb="39">
      <t>ジッセキ</t>
    </rPh>
    <rPh sb="43" eb="45">
      <t>ツキスウ</t>
    </rPh>
    <phoneticPr fontId="2"/>
  </si>
  <si>
    <t>Ⅱ〈前３月の月平均〉　　※　届出を行った月以降においても、直近三月間の職員又は利用者の割合につき、毎月継続的に所定の割合を維持しなければなりません。</t>
    <rPh sb="2" eb="3">
      <t>ゼン</t>
    </rPh>
    <rPh sb="4" eb="5">
      <t>ガツ</t>
    </rPh>
    <rPh sb="6" eb="7">
      <t>ツキ</t>
    </rPh>
    <rPh sb="7" eb="9">
      <t>ヘイキン</t>
    </rPh>
    <phoneticPr fontId="2"/>
  </si>
  <si>
    <t>・届出日が属する月の前３月の利用者総数</t>
    <rPh sb="1" eb="3">
      <t>トドケデ</t>
    </rPh>
    <rPh sb="3" eb="4">
      <t>ビ</t>
    </rPh>
    <rPh sb="5" eb="6">
      <t>ゾク</t>
    </rPh>
    <rPh sb="8" eb="9">
      <t>ツキ</t>
    </rPh>
    <rPh sb="10" eb="11">
      <t>マエ</t>
    </rPh>
    <rPh sb="12" eb="13">
      <t>ツキ</t>
    </rPh>
    <rPh sb="14" eb="17">
      <t>リヨウシャ</t>
    </rPh>
    <rPh sb="17" eb="19">
      <t>ソウスウ</t>
    </rPh>
    <phoneticPr fontId="2"/>
  </si>
  <si>
    <t>３月前:</t>
  </si>
  <si>
    <t>＋</t>
  </si>
  <si>
    <t>２月前:</t>
  </si>
  <si>
    <t>１月前:</t>
  </si>
  <si>
    <t>÷３＝</t>
  </si>
  <si>
    <t>人(ｄ)</t>
    <rPh sb="0" eb="1">
      <t>ニン</t>
    </rPh>
    <phoneticPr fontId="2"/>
  </si>
  <si>
    <t>　このうち、要介護３以上の利用者の合計</t>
    <rPh sb="10" eb="12">
      <t>イジョウ</t>
    </rPh>
    <rPh sb="13" eb="15">
      <t>リヨウ</t>
    </rPh>
    <rPh sb="15" eb="16">
      <t>モノ</t>
    </rPh>
    <phoneticPr fontId="2"/>
  </si>
  <si>
    <r>
      <t>人(</t>
    </r>
    <r>
      <rPr>
        <sz val="11"/>
        <rFont val="ＭＳ Ｐゴシック"/>
        <family val="3"/>
        <charset val="128"/>
      </rPr>
      <t>ｅ)</t>
    </r>
    <rPh sb="0" eb="1">
      <t>ニン</t>
    </rPh>
    <phoneticPr fontId="2"/>
  </si>
  <si>
    <r>
      <t>ｅがｄに占める割合　（ｅ÷ｄ×１００）＝</t>
    </r>
    <r>
      <rPr>
        <b/>
        <u/>
        <sz val="11"/>
        <rFont val="ＭＳ Ｐゴシック"/>
        <family val="3"/>
        <charset val="128"/>
      </rPr>
      <t>　　　　　　</t>
    </r>
    <rPh sb="4" eb="5">
      <t>シ</t>
    </rPh>
    <rPh sb="7" eb="9">
      <t>ワリアイ</t>
    </rPh>
    <phoneticPr fontId="2"/>
  </si>
  <si>
    <t>％</t>
  </si>
  <si>
    <r>
      <rPr>
        <sz val="11"/>
        <rFont val="ＭＳ Ｐゴシック"/>
        <family val="3"/>
        <charset val="128"/>
      </rPr>
      <t>指定地域密着型通所介護を行う時間帯を通じて、専ら当該指定地域密着型通所介護の提供にあたる看護職員を１名以上配置していますか。</t>
    </r>
    <rPh sb="0" eb="2">
      <t>シテイ</t>
    </rPh>
    <rPh sb="2" eb="4">
      <t>チイキ</t>
    </rPh>
    <rPh sb="4" eb="7">
      <t>ミッチャクガタ</t>
    </rPh>
    <rPh sb="7" eb="11">
      <t>ツウショカイゴ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4">
      <t>ツウ</t>
    </rPh>
    <rPh sb="34" eb="35">
      <t>ショ</t>
    </rPh>
    <rPh sb="35" eb="37">
      <t>カイゴ</t>
    </rPh>
    <rPh sb="38" eb="40">
      <t>テイキョウ</t>
    </rPh>
    <rPh sb="44" eb="46">
      <t>カンゴ</t>
    </rPh>
    <rPh sb="46" eb="48">
      <t>ショクイン</t>
    </rPh>
    <rPh sb="50" eb="51">
      <t>メイ</t>
    </rPh>
    <rPh sb="51" eb="53">
      <t>イジョウ</t>
    </rPh>
    <rPh sb="53" eb="55">
      <t>ハイチ</t>
    </rPh>
    <phoneticPr fontId="2"/>
  </si>
  <si>
    <t>（看護職員の資格及び氏名を下記に記載してください。）</t>
    <rPh sb="1" eb="3">
      <t>カンゴ</t>
    </rPh>
    <rPh sb="3" eb="5">
      <t>ショクイン</t>
    </rPh>
    <rPh sb="6" eb="8">
      <t>シカク</t>
    </rPh>
    <rPh sb="8" eb="9">
      <t>オヨ</t>
    </rPh>
    <rPh sb="10" eb="12">
      <t>シメイ</t>
    </rPh>
    <rPh sb="13" eb="15">
      <t>カキ</t>
    </rPh>
    <rPh sb="16" eb="18">
      <t>キサイ</t>
    </rPh>
    <phoneticPr fontId="2"/>
  </si>
  <si>
    <t>看護職員の資格証を添付していますか。</t>
    <rPh sb="0" eb="2">
      <t>カンゴ</t>
    </rPh>
    <rPh sb="2" eb="4">
      <t>ショクイン</t>
    </rPh>
    <rPh sb="5" eb="8">
      <t>シカクショウ</t>
    </rPh>
    <rPh sb="9" eb="11">
      <t>テンプ</t>
    </rPh>
    <phoneticPr fontId="2"/>
  </si>
  <si>
    <t>【解釈通知】</t>
    <rPh sb="1" eb="3">
      <t>カイシャク</t>
    </rPh>
    <rPh sb="3" eb="5">
      <t>ツウチ</t>
    </rPh>
    <phoneticPr fontId="2"/>
  </si>
  <si>
    <t>　①</t>
    <phoneticPr fontId="2"/>
  </si>
  <si>
    <r>
      <t>中重度者ケア体制加算は、暦月ごとに、</t>
    </r>
    <r>
      <rPr>
        <sz val="11"/>
        <rFont val="ＭＳ Ｐゴシック"/>
        <family val="3"/>
        <charset val="128"/>
      </rPr>
      <t>指定地域密着型サービス基準第20条第１項に規定する看護職員又は介護職員の員数に加え、看護職員又は介護職員を常勤換算方法で２以上確保する必要がある。このため、常勤換算方法による職員数の算定方法は、暦月ごとの看護織員又は介護職員の勤務延時間数を、当該事業所において常勤の職員が勤務すべき時間数で除することによって算定し、暦月において常勤換算方法で２以上確保していれば加算の要件を満たすこととする。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少数点第２位以下を切り捨てるものとする。</t>
    </r>
    <rPh sb="20" eb="22">
      <t>チイキ</t>
    </rPh>
    <rPh sb="22" eb="25">
      <t>ミッチャクガタ</t>
    </rPh>
    <rPh sb="75" eb="76">
      <t>ホウ</t>
    </rPh>
    <rPh sb="186" eb="187">
      <t>ホウ</t>
    </rPh>
    <rPh sb="221" eb="222">
      <t>ホウ</t>
    </rPh>
    <rPh sb="222" eb="223">
      <t>ホウ</t>
    </rPh>
    <rPh sb="268" eb="269">
      <t>カン</t>
    </rPh>
    <phoneticPr fontId="2"/>
  </si>
  <si>
    <t>　②</t>
    <phoneticPr fontId="2"/>
  </si>
  <si>
    <r>
      <t>要介護３、要介護４又は要介護５である者の割合については、前年度(３月を除く。)又は算定日</t>
    </r>
    <r>
      <rPr>
        <sz val="11"/>
        <rFont val="ＭＳ Ｐゴシック"/>
        <family val="3"/>
        <charset val="128"/>
      </rPr>
      <t>の属する月の前３月の１月当たりの実績の平均について、利用実人員数又は利用延人員数を用いて算定するものとし、要支援者に関しては人員数には含めない。</t>
    </r>
    <rPh sb="28" eb="29">
      <t>ゼン</t>
    </rPh>
    <phoneticPr fontId="2"/>
  </si>
  <si>
    <t>　③</t>
    <phoneticPr fontId="2"/>
  </si>
  <si>
    <t>利用実人員数又は利用延人員数の割合の計算方法は、次の取扱いによるものとする。
　イ　前年度の実績が６月に満たない事業所（新たに事業を開始し、又は再開した事業所を含む。）については、前年度の実績による加算の届出はできないものとする。
　ロ　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第一の５の届出を提出しなければならない。</t>
    <phoneticPr fontId="2"/>
  </si>
  <si>
    <t>　➃</t>
    <phoneticPr fontId="2"/>
  </si>
  <si>
    <r>
      <t>看護職員は、</t>
    </r>
    <r>
      <rPr>
        <sz val="11"/>
        <rFont val="ＭＳ Ｐゴシック"/>
        <family val="3"/>
        <charset val="128"/>
      </rPr>
      <t>指定地域密着型通所介護を行う時間帯を通じて１名以上配置する必要があり、他の職務との兼務は認められない。</t>
    </r>
    <rPh sb="8" eb="10">
      <t>チイキ</t>
    </rPh>
    <rPh sb="10" eb="13">
      <t>ミッチャクガタ</t>
    </rPh>
    <phoneticPr fontId="2"/>
  </si>
  <si>
    <t>　⑤</t>
    <phoneticPr fontId="2"/>
  </si>
  <si>
    <t>中重度者ケア体制加算については、事業所を利用する利用者全員に算定することができる。また、注15の認知症加算の算定要件も満たす場合は、中重度者ケア体制加算の算定とともに認知症加算も算定できる。</t>
    <rPh sb="85" eb="86">
      <t>ショウ</t>
    </rPh>
    <rPh sb="86" eb="87">
      <t>カ</t>
    </rPh>
    <phoneticPr fontId="2"/>
  </si>
  <si>
    <t>　⑥</t>
    <phoneticPr fontId="2"/>
  </si>
  <si>
    <t>中重度者ケア体制加算を算定している事業所にあっては、中重度の要介護者であっても社会性の維持を図り在宅生活の継続に資するケアを計画的に実施するプログラムを作成することとする。</t>
    <rPh sb="46" eb="47">
      <t>ハカ</t>
    </rPh>
    <rPh sb="62" eb="64">
      <t>ケイカク</t>
    </rPh>
    <phoneticPr fontId="2"/>
  </si>
  <si>
    <t>（１）　指定訪問リハビリテーション事業所、指定通所リハビリテーション事業所※１又はリハビリテーションを実施している医療提供施設※２の理学療法士、作業療法士、言語聴覚士又は医師（以下「理学療法士等」という。）の助言に基づき、指定地域密着型通所介護事業所の機能訓練指導員等が共同して利用者の身体状況等の評価及び個別機能訓練計画の作成を行っていますか。
※１　指定居宅サービス等基準第111条第１項に規定する指定通所リハビリテーション事業所
※２　医療法第１条の２第２項に規定する医療提供施設をいい、病院にあっては、許可病床数が200床未満のもの又は当該病院を中心とした半径４キロメートル以内に診療所が存在しないものに限る。</t>
    <phoneticPr fontId="2"/>
  </si>
  <si>
    <t>（２）　個別機能訓練計画に基づき、利用者の身体機能又は生活機能向上を目的とする機能訓練の項目を準備し、機能訓練指導員等が、利用者の心身の状況に応じた機能訓練を適切に提供していますか。</t>
    <phoneticPr fontId="2"/>
  </si>
  <si>
    <t>（３）　上記（１）の評価に基づき、個別機能訓練計画の進捗状況等を３月ごとに１回以上評価し、利用者又はその家族に対して機能訓練の内容と個別機能訓練計画の進捗状況等を説明し、必要に応じて訓練内容の見直し等を行っていますか。</t>
    <phoneticPr fontId="2"/>
  </si>
  <si>
    <t>①</t>
    <phoneticPr fontId="2"/>
  </si>
  <si>
    <t>生活機能向上連携加算（Ⅰ）</t>
    <rPh sb="0" eb="2">
      <t>セイカツ</t>
    </rPh>
    <rPh sb="2" eb="4">
      <t>キノウ</t>
    </rPh>
    <rPh sb="4" eb="6">
      <t>コウジョウ</t>
    </rPh>
    <rPh sb="6" eb="8">
      <t>レンケイ</t>
    </rPh>
    <rPh sb="8" eb="10">
      <t>カサン</t>
    </rPh>
    <phoneticPr fontId="2"/>
  </si>
  <si>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rPh sb="2" eb="12">
      <t>セイカツキノウコウジョウレンケイカサン</t>
    </rPh>
    <phoneticPr fontId="2"/>
  </si>
  <si>
    <t>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2"/>
  </si>
  <si>
    <t>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t>
    <phoneticPr fontId="2"/>
  </si>
  <si>
    <t>二　個別機能訓練計画に基づき、利用者の身体機能又は生活機能の向上を目的とする機能訓練の項目を準備し、機能訓練指導員等が、利用者の心身の状況に応じて計画的に機能訓練を適切に提供していること。</t>
    <rPh sb="0" eb="1">
      <t>ニ</t>
    </rPh>
    <phoneticPr fontId="2"/>
  </si>
  <si>
    <t>ホ　個別機能訓練計画の進歩状況等の評価について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t>
    <rPh sb="2" eb="8">
      <t>コベツキノウクンレン</t>
    </rPh>
    <rPh sb="8" eb="10">
      <t>ケイカク</t>
    </rPh>
    <rPh sb="11" eb="13">
      <t>シンポ</t>
    </rPh>
    <rPh sb="13" eb="16">
      <t>ジョウキョウトウ</t>
    </rPh>
    <rPh sb="17" eb="19">
      <t>ヒョウカ</t>
    </rPh>
    <phoneticPr fontId="2"/>
  </si>
  <si>
    <t>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</si>
  <si>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へ　機能訓練に関する記録（実施時間、訓練内容、担当者等）は、利用者ごとに保管され、常に当該事業所の機能訓練指導員等により閲覧が可能であるようにすること。</t>
    <phoneticPr fontId="2"/>
  </si>
  <si>
    <t>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2"/>
  </si>
  <si>
    <t>生活機能向上連携加算（Ⅱ）</t>
    <rPh sb="0" eb="2">
      <t>セイカツ</t>
    </rPh>
    <rPh sb="2" eb="4">
      <t>キノウ</t>
    </rPh>
    <rPh sb="4" eb="6">
      <t>コウジョウ</t>
    </rPh>
    <rPh sb="6" eb="8">
      <t>レンケイ</t>
    </rPh>
    <rPh sb="8" eb="10">
      <t>カサン</t>
    </rPh>
    <phoneticPr fontId="2"/>
  </si>
  <si>
    <t>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が共同して利用者の身体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
しくは介護医療院であること。</t>
    <rPh sb="2" eb="8">
      <t>セイカツキノウコウジョウ</t>
    </rPh>
    <rPh sb="8" eb="12">
      <t>レンケイカサン</t>
    </rPh>
    <phoneticPr fontId="2"/>
  </si>
  <si>
    <t>ロ　個別機能訓練計画の進捗状況等の評価について</t>
    <rPh sb="11" eb="16">
      <t>シンチョクジョウキョウトウ</t>
    </rPh>
    <rPh sb="17" eb="19">
      <t>ヒョウカ</t>
    </rPh>
    <phoneticPr fontId="2"/>
  </si>
  <si>
    <t>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2"/>
  </si>
  <si>
    <t>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t>
    <phoneticPr fontId="2"/>
  </si>
  <si>
    <t>ハ ①ハ、ニ及びヘによること。なお、個別機能訓練加算を算定している場合は、別に個別機能訓練計画を作成する必要はないこと。</t>
    <phoneticPr fontId="2"/>
  </si>
  <si>
    <t>生活機能向上連携加算（Ⅱ）　チェック表</t>
    <rPh sb="0" eb="2">
      <t>セイカツ</t>
    </rPh>
    <rPh sb="2" eb="4">
      <t>キノウ</t>
    </rPh>
    <rPh sb="4" eb="6">
      <t>コウジョウ</t>
    </rPh>
    <rPh sb="6" eb="8">
      <t>レンケイ</t>
    </rPh>
    <rPh sb="8" eb="10">
      <t>カサン</t>
    </rPh>
    <rPh sb="18" eb="19">
      <t>ヒョウ</t>
    </rPh>
    <phoneticPr fontId="2"/>
  </si>
  <si>
    <t>（１）　指定訪問リハビリテーション事業所、指定通所リハビリテーション事業所※１又はリハビリテーションを実施している医療提供施設※２の理学療法士、作業療法士、言語聴覚士又は医師（以下「理学療法士等」という。）が、指定地域密着型通所介護事業所を訪問し、事業所の機能訓練指導員等が共同して利用者の身体状況等の評価及び個別機能訓練計画の作成を行っていますか。
※１　指定居宅サービス等基準第111条第１項に規定する指定通所リハビリテーション事業所
※２　医療法第１条の２第２項に規定する医療提供施設をいい、病院にあっては、許可病床数が200床未満のもの又は当該病院を中心とした半径４キロメートル以内に診療所が存在しないものに限る。</t>
    <phoneticPr fontId="2"/>
  </si>
  <si>
    <t>（３） （１）の評価に基づき、個別機能訓練計画の進捗状況等を３月ごとに１回以上評価し、利用者又はその家族に対して機能訓練の内容と個別機能訓練計画の進捗状況等を説明し、必要に応じて訓練内容の見直し等を行っていますか。</t>
    <phoneticPr fontId="2"/>
  </si>
  <si>
    <t>個別機能訓練加算（Ⅰ）イ　チェック表</t>
    <rPh sb="0" eb="2">
      <t>コベツ</t>
    </rPh>
    <rPh sb="2" eb="4">
      <t>キノウ</t>
    </rPh>
    <rPh sb="4" eb="6">
      <t>クンレン</t>
    </rPh>
    <rPh sb="6" eb="8">
      <t>カサン</t>
    </rPh>
    <rPh sb="17" eb="18">
      <t>ヒョウ</t>
    </rPh>
    <phoneticPr fontId="2"/>
  </si>
  <si>
    <r>
      <t>専ら機能訓練指導員の職務に従事する理学療法士、作業療法士、言語聴覚士、看護職員、柔道整復師、あん摩マッサージ指圧師、はり師又はきゅう師</t>
    </r>
    <r>
      <rPr>
        <vertAlign val="superscript"/>
        <sz val="11"/>
        <rFont val="ＭＳ Ｐゴシック"/>
        <family val="3"/>
        <charset val="128"/>
      </rPr>
      <t>※１</t>
    </r>
    <r>
      <rPr>
        <sz val="11"/>
        <rFont val="ＭＳ Ｐゴシック"/>
        <family val="3"/>
        <charset val="128"/>
      </rPr>
      <t xml:space="preserve">の資格があるものを１名以上配置していますか。
</t>
    </r>
    <r>
      <rPr>
        <sz val="10"/>
        <rFont val="ＭＳ Ｐゴシック"/>
        <family val="3"/>
        <charset val="128"/>
      </rPr>
      <t>※１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
    <r>
      <rPr>
        <sz val="11"/>
        <rFont val="ＭＳ Ｐゴシック"/>
        <family val="3"/>
        <charset val="128"/>
      </rPr>
      <t>　　　　　　　　　　　　　　　　　　　　　　　　　　　　　　　　　　　　　　　　　　　　　　　　　　　　　　　　　　　　　　　　　　　　　　　　　　　　　　　　　　　　　</t>
    </r>
    <rPh sb="0" eb="1">
      <t>モッパ</t>
    </rPh>
    <rPh sb="10" eb="12">
      <t>ショクム</t>
    </rPh>
    <rPh sb="13" eb="15">
      <t>ジュウジ</t>
    </rPh>
    <rPh sb="60" eb="61">
      <t>シ</t>
    </rPh>
    <rPh sb="61" eb="62">
      <t>マタ</t>
    </rPh>
    <rPh sb="66" eb="67">
      <t>シ</t>
    </rPh>
    <rPh sb="79" eb="80">
      <t>メイ</t>
    </rPh>
    <rPh sb="80" eb="82">
      <t>イジョウ</t>
    </rPh>
    <rPh sb="82" eb="84">
      <t>ハイチ</t>
    </rPh>
    <rPh sb="98" eb="99">
      <t>シ</t>
    </rPh>
    <rPh sb="99" eb="100">
      <t>オヨ</t>
    </rPh>
    <rPh sb="104" eb="105">
      <t>シ</t>
    </rPh>
    <rPh sb="111" eb="113">
      <t>リガク</t>
    </rPh>
    <rPh sb="113" eb="116">
      <t>リョウホウシ</t>
    </rPh>
    <rPh sb="117" eb="119">
      <t>サギョウ</t>
    </rPh>
    <rPh sb="119" eb="122">
      <t>リョウホウシ</t>
    </rPh>
    <rPh sb="123" eb="128">
      <t>ゲンゴチョウカクシ</t>
    </rPh>
    <rPh sb="129" eb="131">
      <t>カンゴ</t>
    </rPh>
    <rPh sb="131" eb="133">
      <t>ショクイン</t>
    </rPh>
    <rPh sb="134" eb="139">
      <t>ジュウドウセイフクシ</t>
    </rPh>
    <rPh sb="139" eb="140">
      <t>マタ</t>
    </rPh>
    <rPh sb="143" eb="144">
      <t>マ</t>
    </rPh>
    <rPh sb="149" eb="152">
      <t>シアツシ</t>
    </rPh>
    <rPh sb="153" eb="155">
      <t>シカク</t>
    </rPh>
    <rPh sb="156" eb="157">
      <t>ユウ</t>
    </rPh>
    <rPh sb="159" eb="161">
      <t>キノウ</t>
    </rPh>
    <rPh sb="161" eb="163">
      <t>クンレン</t>
    </rPh>
    <rPh sb="163" eb="166">
      <t>シドウイン</t>
    </rPh>
    <rPh sb="167" eb="169">
      <t>ハイチ</t>
    </rPh>
    <rPh sb="171" eb="174">
      <t>ジギョウショ</t>
    </rPh>
    <rPh sb="176" eb="177">
      <t>ツキ</t>
    </rPh>
    <rPh sb="177" eb="179">
      <t>イジョウ</t>
    </rPh>
    <rPh sb="179" eb="181">
      <t>キノウ</t>
    </rPh>
    <rPh sb="181" eb="183">
      <t>クンレン</t>
    </rPh>
    <rPh sb="183" eb="185">
      <t>シドウ</t>
    </rPh>
    <rPh sb="186" eb="188">
      <t>ジュウジ</t>
    </rPh>
    <rPh sb="190" eb="192">
      <t>ケイケン</t>
    </rPh>
    <rPh sb="193" eb="194">
      <t>ユウ</t>
    </rPh>
    <rPh sb="196" eb="197">
      <t>モノ</t>
    </rPh>
    <rPh sb="198" eb="199">
      <t>カギ</t>
    </rPh>
    <phoneticPr fontId="2"/>
  </si>
  <si>
    <t>機能訓練指導員等が共同して、利用者ごとに個別機能訓練計画を作成し、当該計画に基づき、理学療法士等が計画的に機能訓練を行うこととしていますか。　　　　　　　　　　　　　　　　　　　　　　　　　　　　　　　　　　　　　</t>
    <rPh sb="0" eb="2">
      <t>キノウ</t>
    </rPh>
    <rPh sb="2" eb="4">
      <t>クンレン</t>
    </rPh>
    <rPh sb="4" eb="7">
      <t>シドウイン</t>
    </rPh>
    <rPh sb="7" eb="8">
      <t>トウ</t>
    </rPh>
    <rPh sb="9" eb="11">
      <t>キョウドウ</t>
    </rPh>
    <rPh sb="14" eb="17">
      <t>リヨウシャ</t>
    </rPh>
    <rPh sb="20" eb="22">
      <t>コベツ</t>
    </rPh>
    <rPh sb="22" eb="24">
      <t>キノウ</t>
    </rPh>
    <rPh sb="24" eb="26">
      <t>クンレン</t>
    </rPh>
    <rPh sb="26" eb="28">
      <t>ケイカク</t>
    </rPh>
    <rPh sb="29" eb="31">
      <t>サクセイ</t>
    </rPh>
    <rPh sb="33" eb="35">
      <t>トウガイ</t>
    </rPh>
    <rPh sb="35" eb="37">
      <t>ケイカク</t>
    </rPh>
    <rPh sb="38" eb="39">
      <t>モト</t>
    </rPh>
    <rPh sb="42" eb="48">
      <t>リガクリョウホウシトウ</t>
    </rPh>
    <rPh sb="49" eb="52">
      <t>ケイカクテキ</t>
    </rPh>
    <rPh sb="53" eb="55">
      <t>キノウ</t>
    </rPh>
    <rPh sb="55" eb="57">
      <t>クンレン</t>
    </rPh>
    <rPh sb="58" eb="59">
      <t>オコナ</t>
    </rPh>
    <phoneticPr fontId="2"/>
  </si>
  <si>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ますか。</t>
    <phoneticPr fontId="2"/>
  </si>
  <si>
    <t>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ますか。</t>
    <phoneticPr fontId="2"/>
  </si>
  <si>
    <t>別の告示に定める利用定員超過減算・人員基準欠如減算に該当していませんか。</t>
    <phoneticPr fontId="2"/>
  </si>
  <si>
    <t>　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て暮らし続けることを目指すため設けられたものである。本加算の算定にあたっては、加算設置の趣旨をふまえた個別機能訓練計画の作成及び個別機能訓練が実施されなければならない。</t>
    <phoneticPr fontId="2"/>
  </si>
  <si>
    <t>個別機能訓練加算(Ⅰ)イ、個別機能訓練加算(Ⅰ)ロ</t>
    <phoneticPr fontId="2"/>
  </si>
  <si>
    <t>イ 個別機能訓練加算(Ⅰ)イを算定する際の人員配置</t>
    <phoneticPr fontId="2"/>
  </si>
  <si>
    <t>　専ら機能訓練指導員の職務に従事する理学療法士等を１名以上配置すること。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ただし、この場合、当該加算を算定できる人員体制を確保している曜日があらかじめ定められ、利用者や居宅介護支援事業者に周知されている必要がある。
　なお、指定地域密着通所介護事業所の看護職員が当該加算に係る理学療法士等の職務に従事する場合には、当該職務の時間は、指定地域密着型通所介護事業所における看護職員としての人員基準の算定に含めない。</t>
    <phoneticPr fontId="2"/>
  </si>
  <si>
    <t>ロ 個別機能訓練加算(Ⅰ)ロを算定する際の人員配置</t>
    <phoneticPr fontId="2"/>
  </si>
  <si>
    <t>ハ 個別機能訓練目標の設定・個別機能訓練計画の作成</t>
    <phoneticPr fontId="2"/>
  </si>
  <si>
    <t>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t>
    <phoneticPr fontId="2"/>
  </si>
  <si>
    <t>ニ 個別機能訓練の実施体制・実施回数</t>
    <phoneticPr fontId="2"/>
  </si>
  <si>
    <t>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phoneticPr fontId="2"/>
  </si>
  <si>
    <t>ホ 個別機能訓練実施後の対応</t>
    <phoneticPr fontId="2"/>
  </si>
  <si>
    <t>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</si>
  <si>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ヘ その他</t>
    <phoneticPr fontId="2"/>
  </si>
  <si>
    <t>　・ 厚生労働大臣が定める利用者等の数の基準及び看護職員等の員数の基準並びに通所介護費等の算定方法（平成12年厚生省告示第27号）第５号の２に規定する基準のいずれかに該当する場合は、個別機能訓練加算(Ⅰ)イ及び個別機能訓練加算(Ⅰ)ロを算定することはできない。</t>
    <phoneticPr fontId="2"/>
  </si>
  <si>
    <t>　・ 個別機能訓練加算(Ⅰ)イを算定している場合は個別機能訓練加算(Ⅰ)ロを算定することはできない。また個別機能訓練加算(Ⅰ)ロを算定しいる場合は、個別機能訓練加算(Ⅰ)イを算定することはできない。</t>
    <phoneticPr fontId="2"/>
  </si>
  <si>
    <t>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t>
    <phoneticPr fontId="2"/>
  </si>
  <si>
    <t>　・ 個別機能訓練加算(Ⅰ)イ及び個別機能訓練加算(Ⅰ)ロの目標設定・個別機能訓練計画の作成方法の詳細を含む事務処理手順例等については、別に定める通知において示すこととする。</t>
    <phoneticPr fontId="2"/>
  </si>
  <si>
    <t>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2"/>
  </si>
  <si>
    <t>個別機能訓練加算（Ⅰ）ロ　チェック表</t>
    <rPh sb="0" eb="2">
      <t>コベツ</t>
    </rPh>
    <rPh sb="2" eb="4">
      <t>キノウ</t>
    </rPh>
    <rPh sb="4" eb="6">
      <t>クンレン</t>
    </rPh>
    <rPh sb="6" eb="8">
      <t>カサン</t>
    </rPh>
    <rPh sb="17" eb="18">
      <t>ヒョウ</t>
    </rPh>
    <phoneticPr fontId="2"/>
  </si>
  <si>
    <t>①専ら機能訓練指導員の職務に従事する理学療法士、作業療法士、言語聴覚士、看護職員、柔道整復師、あん摩マッサージ指圧師、はり師又はきゅう師※１の資格があるものを１名以上配置していますか。
※１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phoneticPr fontId="2"/>
  </si>
  <si>
    <t>② ①で配置された理学療法士等に加えて、専ら機能訓練指導員の職務に従事する理学療法士等を指定地域密着型通所介護を行う時間帯を通じて一名以上配置していますか。</t>
    <phoneticPr fontId="2"/>
  </si>
  <si>
    <t>③機能訓練指導員等が共同して、利用者ごとに個別機能訓練計画を作成し、当該計画に基づき、理学療法士等が計画的に機能訓練を行うこととしていますか。　　　　　　　　　　　　　　　　　　　　　　　　　　　　　　　　　　　　　　　</t>
    <phoneticPr fontId="2"/>
  </si>
  <si>
    <t>➃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ますか。</t>
    <phoneticPr fontId="2"/>
  </si>
  <si>
    <t>⑤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ますか。</t>
    <phoneticPr fontId="2"/>
  </si>
  <si>
    <t>⑦下記に記載の解釈通知の内容を理解し、当該通知内容に沿った加算サービスの提供を行っていますか。</t>
    <rPh sb="1" eb="3">
      <t>カキ</t>
    </rPh>
    <rPh sb="4" eb="6">
      <t>キサイ</t>
    </rPh>
    <rPh sb="7" eb="9">
      <t>カイシャク</t>
    </rPh>
    <rPh sb="9" eb="11">
      <t>ツウチ</t>
    </rPh>
    <rPh sb="12" eb="14">
      <t>ナイヨウ</t>
    </rPh>
    <rPh sb="15" eb="17">
      <t>リカイ</t>
    </rPh>
    <rPh sb="19" eb="21">
      <t>トウガイ</t>
    </rPh>
    <rPh sb="21" eb="23">
      <t>ツウチ</t>
    </rPh>
    <rPh sb="23" eb="25">
      <t>ナイヨウ</t>
    </rPh>
    <rPh sb="26" eb="27">
      <t>ソ</t>
    </rPh>
    <rPh sb="29" eb="31">
      <t>カサン</t>
    </rPh>
    <rPh sb="36" eb="38">
      <t>テイキョウ</t>
    </rPh>
    <rPh sb="39" eb="40">
      <t>オコナ</t>
    </rPh>
    <phoneticPr fontId="2"/>
  </si>
  <si>
    <t>認知症加算　チェック表</t>
    <rPh sb="0" eb="3">
      <t>ニンチショウ</t>
    </rPh>
    <rPh sb="3" eb="5">
      <t>カサン</t>
    </rPh>
    <rPh sb="10" eb="11">
      <t>ヒョウ</t>
    </rPh>
    <phoneticPr fontId="2"/>
  </si>
  <si>
    <r>
      <t>指定</t>
    </r>
    <r>
      <rPr>
        <sz val="11"/>
        <rFont val="ＭＳ Ｐゴシック"/>
        <family val="3"/>
        <charset val="128"/>
      </rPr>
      <t>地域密着型サービス基準第20条第１項第二号又は第三号に規定する介護職員又は看護職員の員数に加え、介護職員又は看護職員を常勤換算方法で２以上確保していますか。</t>
    </r>
    <rPh sb="0" eb="2">
      <t>シテイ</t>
    </rPh>
    <rPh sb="2" eb="4">
      <t>チイキ</t>
    </rPh>
    <rPh sb="4" eb="7">
      <t>ミッチャクガタ</t>
    </rPh>
    <rPh sb="11" eb="13">
      <t>キジュン</t>
    </rPh>
    <rPh sb="13" eb="14">
      <t>ダイ</t>
    </rPh>
    <rPh sb="16" eb="17">
      <t>ジョウ</t>
    </rPh>
    <rPh sb="17" eb="18">
      <t>ダイ</t>
    </rPh>
    <rPh sb="19" eb="20">
      <t>コウ</t>
    </rPh>
    <rPh sb="20" eb="21">
      <t>ダイ</t>
    </rPh>
    <rPh sb="21" eb="22">
      <t>ニ</t>
    </rPh>
    <rPh sb="22" eb="23">
      <t>ゴウ</t>
    </rPh>
    <rPh sb="23" eb="24">
      <t>マタ</t>
    </rPh>
    <rPh sb="25" eb="26">
      <t>ダイ</t>
    </rPh>
    <rPh sb="26" eb="28">
      <t>サンゴウ</t>
    </rPh>
    <rPh sb="29" eb="31">
      <t>キテイ</t>
    </rPh>
    <rPh sb="33" eb="35">
      <t>カイゴ</t>
    </rPh>
    <rPh sb="35" eb="37">
      <t>ショクイン</t>
    </rPh>
    <rPh sb="37" eb="38">
      <t>マタ</t>
    </rPh>
    <rPh sb="39" eb="41">
      <t>カンゴ</t>
    </rPh>
    <rPh sb="41" eb="43">
      <t>ショクイン</t>
    </rPh>
    <rPh sb="44" eb="46">
      <t>インスウ</t>
    </rPh>
    <rPh sb="47" eb="48">
      <t>クワ</t>
    </rPh>
    <rPh sb="50" eb="52">
      <t>カイゴ</t>
    </rPh>
    <rPh sb="52" eb="54">
      <t>ショクイン</t>
    </rPh>
    <rPh sb="54" eb="55">
      <t>マタ</t>
    </rPh>
    <rPh sb="56" eb="58">
      <t>カンゴ</t>
    </rPh>
    <rPh sb="58" eb="60">
      <t>ショクイン</t>
    </rPh>
    <rPh sb="61" eb="63">
      <t>ジョウキン</t>
    </rPh>
    <rPh sb="63" eb="65">
      <t>カンサン</t>
    </rPh>
    <rPh sb="65" eb="67">
      <t>ホウホウ</t>
    </rPh>
    <rPh sb="69" eb="71">
      <t>イジョウ</t>
    </rPh>
    <rPh sb="71" eb="73">
      <t>カクホ</t>
    </rPh>
    <phoneticPr fontId="2"/>
  </si>
  <si>
    <r>
      <t>　</t>
    </r>
    <r>
      <rPr>
        <sz val="11"/>
        <rFont val="ＭＳ Ｐゴシック"/>
        <family val="3"/>
        <charset val="128"/>
      </rPr>
      <t>指定地域密着型通所介護事業所における前年度又は算定日が属する月の前３月間の利用者（一体的運営を行っている場合の第１号通所事業の利用者に関しては計算に含めない）の総数のうち、日常生活に支障を来すおそれのある症状又は行動が認められることから介護を必要とする認知症の者</t>
    </r>
    <r>
      <rPr>
        <vertAlign val="superscript"/>
        <sz val="11"/>
        <rFont val="ＭＳ Ｐゴシック"/>
        <family val="3"/>
        <charset val="128"/>
      </rPr>
      <t>※</t>
    </r>
    <r>
      <rPr>
        <sz val="11"/>
        <rFont val="ＭＳ Ｐゴシック"/>
        <family val="3"/>
        <charset val="128"/>
      </rPr>
      <t>の占める割合が20％以上ですか。
※　日常生活自立度のランクⅢ、Ⅳ又はＭに該当するものを指す。</t>
    </r>
    <rPh sb="1" eb="3">
      <t>シテイ</t>
    </rPh>
    <rPh sb="3" eb="5">
      <t>チイキ</t>
    </rPh>
    <rPh sb="5" eb="8">
      <t>ミッチャクガタ</t>
    </rPh>
    <rPh sb="8" eb="10">
      <t>ツウショ</t>
    </rPh>
    <rPh sb="10" eb="12">
      <t>カイゴ</t>
    </rPh>
    <rPh sb="12" eb="15">
      <t>ジギョウショ</t>
    </rPh>
    <rPh sb="19" eb="22">
      <t>ゼンネンド</t>
    </rPh>
    <rPh sb="22" eb="23">
      <t>マタ</t>
    </rPh>
    <rPh sb="24" eb="26">
      <t>サンテイ</t>
    </rPh>
    <rPh sb="26" eb="27">
      <t>ビ</t>
    </rPh>
    <rPh sb="28" eb="29">
      <t>ゾク</t>
    </rPh>
    <rPh sb="31" eb="32">
      <t>ツキ</t>
    </rPh>
    <rPh sb="33" eb="34">
      <t>マエ</t>
    </rPh>
    <rPh sb="35" eb="36">
      <t>ゲツ</t>
    </rPh>
    <rPh sb="36" eb="37">
      <t>カン</t>
    </rPh>
    <rPh sb="38" eb="41">
      <t>リヨウシャ</t>
    </rPh>
    <rPh sb="42" eb="45">
      <t>イッタイテキ</t>
    </rPh>
    <rPh sb="45" eb="47">
      <t>ウンエイ</t>
    </rPh>
    <rPh sb="48" eb="49">
      <t>オコナ</t>
    </rPh>
    <rPh sb="53" eb="55">
      <t>バアイ</t>
    </rPh>
    <rPh sb="56" eb="57">
      <t>ダイ</t>
    </rPh>
    <rPh sb="58" eb="59">
      <t>ゴウ</t>
    </rPh>
    <rPh sb="59" eb="61">
      <t>ツウショ</t>
    </rPh>
    <rPh sb="61" eb="63">
      <t>ジギョウ</t>
    </rPh>
    <rPh sb="64" eb="67">
      <t>リヨウシャ</t>
    </rPh>
    <rPh sb="68" eb="69">
      <t>カン</t>
    </rPh>
    <rPh sb="72" eb="74">
      <t>ケイサン</t>
    </rPh>
    <rPh sb="75" eb="76">
      <t>フク</t>
    </rPh>
    <rPh sb="81" eb="83">
      <t>ソウスウ</t>
    </rPh>
    <rPh sb="87" eb="89">
      <t>ニチジョウ</t>
    </rPh>
    <rPh sb="89" eb="91">
      <t>セイカツ</t>
    </rPh>
    <rPh sb="92" eb="94">
      <t>シショウ</t>
    </rPh>
    <rPh sb="95" eb="96">
      <t>キタ</t>
    </rPh>
    <rPh sb="103" eb="105">
      <t>ショウジョウ</t>
    </rPh>
    <rPh sb="105" eb="106">
      <t>マタ</t>
    </rPh>
    <rPh sb="107" eb="109">
      <t>コウドウ</t>
    </rPh>
    <rPh sb="110" eb="111">
      <t>ミト</t>
    </rPh>
    <rPh sb="119" eb="121">
      <t>カイゴ</t>
    </rPh>
    <rPh sb="122" eb="124">
      <t>ヒツヨウ</t>
    </rPh>
    <rPh sb="127" eb="130">
      <t>ニンチショウ</t>
    </rPh>
    <rPh sb="131" eb="132">
      <t>モノ</t>
    </rPh>
    <rPh sb="134" eb="135">
      <t>シ</t>
    </rPh>
    <rPh sb="137" eb="139">
      <t>ワリアイ</t>
    </rPh>
    <rPh sb="143" eb="145">
      <t>イジョウ</t>
    </rPh>
    <rPh sb="152" eb="154">
      <t>ニチジョウ</t>
    </rPh>
    <rPh sb="154" eb="156">
      <t>セイカツ</t>
    </rPh>
    <rPh sb="156" eb="159">
      <t>ジリツド</t>
    </rPh>
    <rPh sb="166" eb="167">
      <t>マタ</t>
    </rPh>
    <rPh sb="170" eb="172">
      <t>ガイトウ</t>
    </rPh>
    <rPh sb="177" eb="178">
      <t>サ</t>
    </rPh>
    <phoneticPr fontId="2"/>
  </si>
  <si>
    <t>　Ⅰ〈前年度の月平均〉又はⅡ〈前３月の月平均〉のいずれか一方を記載してください。</t>
  </si>
  <si>
    <t>　※前年度の実績が６月に満たない事業所はⅡのみ</t>
  </si>
  <si>
    <t>日常生活自立度Ⅲ以上の利用者の総数</t>
    <rPh sb="0" eb="2">
      <t>ニチジョウ</t>
    </rPh>
    <rPh sb="2" eb="4">
      <t>セイカツ</t>
    </rPh>
    <rPh sb="4" eb="7">
      <t>ジリツド</t>
    </rPh>
    <rPh sb="8" eb="10">
      <t>イジョウ</t>
    </rPh>
    <rPh sb="11" eb="14">
      <t>リヨウシャ</t>
    </rPh>
    <rPh sb="15" eb="17">
      <t>ソウスウ</t>
    </rPh>
    <phoneticPr fontId="2"/>
  </si>
  <si>
    <t>認知症高齢者の日常生活自立度Ⅲ以上の利用者の総数÷利用者総数×100 　 e：４月～２月における実績のあった月数</t>
    <rPh sb="0" eb="3">
      <t>ニンチショウ</t>
    </rPh>
    <rPh sb="3" eb="6">
      <t>コウレイシャ</t>
    </rPh>
    <rPh sb="7" eb="9">
      <t>ニチジョウ</t>
    </rPh>
    <rPh sb="9" eb="11">
      <t>セイカツ</t>
    </rPh>
    <rPh sb="11" eb="14">
      <t>ジリツド</t>
    </rPh>
    <rPh sb="15" eb="17">
      <t>イジョウ</t>
    </rPh>
    <rPh sb="18" eb="21">
      <t>リヨウシャ</t>
    </rPh>
    <rPh sb="25" eb="28">
      <t>リヨウシャ</t>
    </rPh>
    <rPh sb="28" eb="30">
      <t>ソウスウ</t>
    </rPh>
    <rPh sb="40" eb="41">
      <t>ガツ</t>
    </rPh>
    <rPh sb="43" eb="44">
      <t>ガツ</t>
    </rPh>
    <rPh sb="48" eb="50">
      <t>ジッセキ</t>
    </rPh>
    <rPh sb="54" eb="56">
      <t>ツキスウ</t>
    </rPh>
    <phoneticPr fontId="2"/>
  </si>
  <si>
    <t>　このうち、認知症高齢者の日常生活自立度Ⅲ以上の利用者の合計</t>
    <rPh sb="6" eb="9">
      <t>ニンチショウ</t>
    </rPh>
    <rPh sb="9" eb="12">
      <t>コウレイシャ</t>
    </rPh>
    <rPh sb="13" eb="15">
      <t>ニチジョウ</t>
    </rPh>
    <rPh sb="15" eb="17">
      <t>セイカツ</t>
    </rPh>
    <rPh sb="17" eb="20">
      <t>ジリツド</t>
    </rPh>
    <rPh sb="21" eb="23">
      <t>イジョウ</t>
    </rPh>
    <rPh sb="24" eb="27">
      <t>リヨウシャ</t>
    </rPh>
    <rPh sb="28" eb="30">
      <t>ゴウケイ</t>
    </rPh>
    <phoneticPr fontId="2"/>
  </si>
  <si>
    <t>指定地域密着型通所介護を行う時間帯を通じて、専ら当該指定地域密着型通所介護の提供に当たる認知症介護の指導に係る専門的な研修、認知症介護に係る専門的な研修、認知症介護に係る実践的な研修等（認知症介護指導者養成研修、認知症介護実践リーダー研修、認知症介護実践者研修）を修了した者を１名以上配置していますか。</t>
    <rPh sb="0" eb="2">
      <t>シテイ</t>
    </rPh>
    <rPh sb="2" eb="4">
      <t>チイキ</t>
    </rPh>
    <rPh sb="4" eb="7">
      <t>ミッチャクガタ</t>
    </rPh>
    <rPh sb="7" eb="11">
      <t>ツウショカイゴ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4">
      <t>ツウ</t>
    </rPh>
    <rPh sb="34" eb="35">
      <t>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7" eb="80">
      <t>ニンチショウ</t>
    </rPh>
    <rPh sb="80" eb="82">
      <t>カイゴ</t>
    </rPh>
    <rPh sb="83" eb="84">
      <t>カカ</t>
    </rPh>
    <rPh sb="85" eb="87">
      <t>ジッセン</t>
    </rPh>
    <rPh sb="87" eb="88">
      <t>テキ</t>
    </rPh>
    <rPh sb="89" eb="91">
      <t>ケンシュウ</t>
    </rPh>
    <rPh sb="91" eb="92">
      <t>トウ</t>
    </rPh>
    <rPh sb="101" eb="103">
      <t>ヨウセイ</t>
    </rPh>
    <rPh sb="132" eb="134">
      <t>シュウリョウ</t>
    </rPh>
    <rPh sb="136" eb="137">
      <t>モノ</t>
    </rPh>
    <rPh sb="139" eb="140">
      <t>メイ</t>
    </rPh>
    <rPh sb="140" eb="142">
      <t>イジョウ</t>
    </rPh>
    <rPh sb="142" eb="144">
      <t>ハイチ</t>
    </rPh>
    <phoneticPr fontId="2"/>
  </si>
  <si>
    <t>（認知症介護指導者養成研修、認知症介護実践リーダー研修、認知症介護実践者研修の修了者の氏名を下記に記載してください。）</t>
    <rPh sb="9" eb="11">
      <t>ヨウセイ</t>
    </rPh>
    <phoneticPr fontId="2"/>
  </si>
  <si>
    <t>認知症介護指導者養成研修、認知症介護実践リーダー研修、認知症介護実践者研修の修了証を添付していますか。</t>
    <rPh sb="0" eb="3">
      <t>ニンチショウ</t>
    </rPh>
    <rPh sb="3" eb="5">
      <t>カイゴ</t>
    </rPh>
    <rPh sb="5" eb="8">
      <t>シドウシャ</t>
    </rPh>
    <rPh sb="8" eb="10">
      <t>ヨウセイ</t>
    </rPh>
    <rPh sb="10" eb="12">
      <t>ケンシュウ</t>
    </rPh>
    <rPh sb="13" eb="16">
      <t>ニンチショウ</t>
    </rPh>
    <rPh sb="16" eb="18">
      <t>カイゴ</t>
    </rPh>
    <rPh sb="18" eb="20">
      <t>ジッセン</t>
    </rPh>
    <rPh sb="24" eb="26">
      <t>ケンシュウ</t>
    </rPh>
    <rPh sb="27" eb="30">
      <t>ニンチショウ</t>
    </rPh>
    <rPh sb="30" eb="32">
      <t>カイゴ</t>
    </rPh>
    <rPh sb="32" eb="35">
      <t>ジッセンシャ</t>
    </rPh>
    <rPh sb="35" eb="37">
      <t>ケンシュウ</t>
    </rPh>
    <rPh sb="38" eb="41">
      <t>シュウリョウショウ</t>
    </rPh>
    <rPh sb="42" eb="44">
      <t>テンプ</t>
    </rPh>
    <phoneticPr fontId="2"/>
  </si>
  <si>
    <t>常勤換算方法による職員数の算定方法は、(9)①を参照のこと。</t>
    <phoneticPr fontId="2"/>
  </si>
  <si>
    <t>「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たりの実績の平均について、利用実人員数又は利用延人員数を用いて算定するものとし、要支援者に関しては人員数には含めない。</t>
    <phoneticPr fontId="2"/>
  </si>
  <si>
    <t>利用実人員数又は利用延人員数の割合の計算方法は、(9)③を参照のこと。</t>
    <rPh sb="0" eb="2">
      <t>リヨウ</t>
    </rPh>
    <phoneticPr fontId="2"/>
  </si>
  <si>
    <t>「認知症介護の指導に係る専門的な研修」とは、「認知症介護実践者等養成事業の実施について」（平成18年３月31日老発第0331010号厚生労働省老健局長通知）、「認知症介護実践者等養成事業の円滑な運営について」（平成18年３月31日老計発第0331007号厚生労働省計画課長通知）に規定する「認知症介護指導者養成研修」及び認知症介護に係る適切な研修を指すものとする。</t>
    <rPh sb="117" eb="118">
      <t>ハツ</t>
    </rPh>
    <rPh sb="153" eb="155">
      <t>ヨウセイ</t>
    </rPh>
    <rPh sb="158" eb="159">
      <t>オヨ</t>
    </rPh>
    <rPh sb="160" eb="163">
      <t>ニンチショウ</t>
    </rPh>
    <rPh sb="163" eb="165">
      <t>カイゴ</t>
    </rPh>
    <rPh sb="166" eb="167">
      <t>カカワ</t>
    </rPh>
    <rPh sb="168" eb="170">
      <t>テキセツ</t>
    </rPh>
    <rPh sb="171" eb="173">
      <t>ケンシュウ</t>
    </rPh>
    <phoneticPr fontId="2"/>
  </si>
  <si>
    <t>「認知症介護に係る専門的な研修」 とは、「認知症介護実践者等養成事業の実施について」及び「認知症介護実践者等養成事業の円滑な運営について」に規定する「認知症介護実践リーダー研修」を指すものとする。</t>
    <rPh sb="23" eb="24">
      <t>ショウ</t>
    </rPh>
    <rPh sb="47" eb="48">
      <t>ショウ</t>
    </rPh>
    <phoneticPr fontId="2"/>
  </si>
  <si>
    <t>「認知症介護に係る実践的な研修」とは、「認知症介護実践者等養成事業の実施について」及び「認知症介護実践者等養成事業の円滑な運営について」 に規定する「認知症介護実践者研修」を指すものとする。</t>
    <rPh sb="3" eb="4">
      <t>ショウ</t>
    </rPh>
    <rPh sb="58" eb="59">
      <t>エン</t>
    </rPh>
    <rPh sb="62" eb="63">
      <t>エイ</t>
    </rPh>
    <rPh sb="77" eb="78">
      <t>ショウ</t>
    </rPh>
    <phoneticPr fontId="2"/>
  </si>
  <si>
    <t>　⑦</t>
    <phoneticPr fontId="2"/>
  </si>
  <si>
    <t>認知症介護指導者養成研修、認知症介護実践リーダー研修、認知症介護実践者研修、認知症看護に係る適切な研修の修了者は、指定地域密着型通所介護を行う時間帯を通じて1名以上配置する必要がある。</t>
    <rPh sb="8" eb="10">
      <t>ヨウセイ</t>
    </rPh>
    <rPh sb="38" eb="43">
      <t>ニンチショ</t>
    </rPh>
    <rPh sb="44" eb="45">
      <t>カカワ</t>
    </rPh>
    <rPh sb="46" eb="48">
      <t>テキセツ</t>
    </rPh>
    <rPh sb="49" eb="51">
      <t>ケンシュウ</t>
    </rPh>
    <rPh sb="52" eb="54">
      <t>シュウリョウ</t>
    </rPh>
    <rPh sb="59" eb="61">
      <t>チイキ</t>
    </rPh>
    <rPh sb="61" eb="64">
      <t>ミッチャクガタ</t>
    </rPh>
    <phoneticPr fontId="2"/>
  </si>
  <si>
    <t>⑧</t>
    <phoneticPr fontId="2"/>
  </si>
  <si>
    <t>認知症加算については、日常生活自立度のランクⅢ、Ⅳ又はMに該当する者に対して算定することができる。また、注11の中重度者ケア体制加算の算定要件も満たす場合は、認知症加算の算定とともに中重度者ケア体制加算も算定できる。</t>
    <rPh sb="11" eb="13">
      <t>ニチジョウ</t>
    </rPh>
    <rPh sb="57" eb="58">
      <t>ジュウ</t>
    </rPh>
    <phoneticPr fontId="2"/>
  </si>
  <si>
    <t>⑨</t>
    <phoneticPr fontId="2"/>
  </si>
  <si>
    <r>
      <t>認知症加算を算定している事業所にあっては、認知症の症状の進行の緩和に資するケアを計画的に実施</t>
    </r>
    <r>
      <rPr>
        <sz val="11"/>
        <rFont val="ＭＳ Ｐゴシック"/>
        <family val="3"/>
        <charset val="128"/>
      </rPr>
      <t>す</t>
    </r>
    <r>
      <rPr>
        <sz val="11"/>
        <rFont val="ＭＳ Ｐゴシック"/>
        <family val="3"/>
        <charset val="128"/>
      </rPr>
      <t>るプログラムを作成することとする。</t>
    </r>
    <rPh sb="2" eb="3">
      <t>ショウ</t>
    </rPh>
    <rPh sb="40" eb="42">
      <t>ケイカク</t>
    </rPh>
    <phoneticPr fontId="2"/>
  </si>
  <si>
    <t>若年性認知症利用者受入加算チェック表</t>
    <rPh sb="0" eb="3">
      <t>ジャクネンセイ</t>
    </rPh>
    <rPh sb="3" eb="5">
      <t>ニンチ</t>
    </rPh>
    <rPh sb="5" eb="6">
      <t>ショウ</t>
    </rPh>
    <rPh sb="6" eb="9">
      <t>リヨウシャ</t>
    </rPh>
    <rPh sb="9" eb="11">
      <t>ウケイレ</t>
    </rPh>
    <rPh sb="11" eb="13">
      <t>カサン</t>
    </rPh>
    <rPh sb="17" eb="18">
      <t>ヒョウ</t>
    </rPh>
    <phoneticPr fontId="2"/>
  </si>
  <si>
    <r>
      <t>若年性認知症利用者（介護保険法施行令（平成１０年政令第４１２号）第２条第６号に規定する初老期における認知症によって法第７条第３項に規定する要介護者となった者をいう。以下同じ。）に対して指定</t>
    </r>
    <r>
      <rPr>
        <sz val="11"/>
        <rFont val="ＭＳ Ｐゴシック"/>
        <family val="3"/>
        <charset val="128"/>
      </rPr>
      <t>地域密着型通所介護サービスを行っていますか。</t>
    </r>
    <rPh sb="0" eb="3">
      <t>ジャクネンセイ</t>
    </rPh>
    <rPh sb="3" eb="5">
      <t>ニンチ</t>
    </rPh>
    <rPh sb="5" eb="6">
      <t>ショウ</t>
    </rPh>
    <rPh sb="6" eb="9">
      <t>リヨウシャ</t>
    </rPh>
    <rPh sb="10" eb="12">
      <t>カイゴ</t>
    </rPh>
    <rPh sb="12" eb="14">
      <t>ホケン</t>
    </rPh>
    <rPh sb="14" eb="15">
      <t>ホウ</t>
    </rPh>
    <rPh sb="15" eb="17">
      <t>セコウ</t>
    </rPh>
    <rPh sb="17" eb="18">
      <t>レイ</t>
    </rPh>
    <rPh sb="19" eb="21">
      <t>ヘイセイ</t>
    </rPh>
    <rPh sb="23" eb="24">
      <t>ネン</t>
    </rPh>
    <rPh sb="24" eb="26">
      <t>セイレイ</t>
    </rPh>
    <rPh sb="26" eb="27">
      <t>ダイ</t>
    </rPh>
    <rPh sb="30" eb="31">
      <t>ゴウ</t>
    </rPh>
    <rPh sb="32" eb="33">
      <t>ダイ</t>
    </rPh>
    <rPh sb="34" eb="35">
      <t>ジョウ</t>
    </rPh>
    <rPh sb="35" eb="36">
      <t>ダイ</t>
    </rPh>
    <rPh sb="37" eb="38">
      <t>ゴウ</t>
    </rPh>
    <rPh sb="39" eb="41">
      <t>キテイ</t>
    </rPh>
    <rPh sb="43" eb="46">
      <t>ショロウキ</t>
    </rPh>
    <rPh sb="50" eb="52">
      <t>ニンチ</t>
    </rPh>
    <rPh sb="52" eb="53">
      <t>ショウ</t>
    </rPh>
    <rPh sb="57" eb="58">
      <t>ホウ</t>
    </rPh>
    <rPh sb="58" eb="59">
      <t>ダイ</t>
    </rPh>
    <rPh sb="60" eb="61">
      <t>ジョウ</t>
    </rPh>
    <rPh sb="61" eb="62">
      <t>ダイ</t>
    </rPh>
    <rPh sb="63" eb="64">
      <t>コウ</t>
    </rPh>
    <rPh sb="65" eb="67">
      <t>キテイ</t>
    </rPh>
    <rPh sb="69" eb="70">
      <t>ヨウ</t>
    </rPh>
    <rPh sb="70" eb="73">
      <t>カイゴシャ</t>
    </rPh>
    <rPh sb="82" eb="84">
      <t>イカ</t>
    </rPh>
    <rPh sb="84" eb="85">
      <t>オナ</t>
    </rPh>
    <rPh sb="89" eb="90">
      <t>タイ</t>
    </rPh>
    <rPh sb="92" eb="94">
      <t>シテイ</t>
    </rPh>
    <rPh sb="94" eb="96">
      <t>チイキ</t>
    </rPh>
    <rPh sb="96" eb="99">
      <t>ミッチャクガタ</t>
    </rPh>
    <rPh sb="99" eb="101">
      <t>ツウショ</t>
    </rPh>
    <rPh sb="101" eb="103">
      <t>カイゴ</t>
    </rPh>
    <rPh sb="108" eb="109">
      <t>オコナ</t>
    </rPh>
    <phoneticPr fontId="2"/>
  </si>
  <si>
    <t>受け入れた若年性認知症利用者ごとに個別に担当者を定め、その者を中心に、当該利用者の特性、ニーズに応じたサービス提供を行っていますか。</t>
    <rPh sb="0" eb="1">
      <t>ウ</t>
    </rPh>
    <rPh sb="2" eb="3">
      <t>イ</t>
    </rPh>
    <rPh sb="5" eb="7">
      <t>ジャクネン</t>
    </rPh>
    <rPh sb="7" eb="8">
      <t>セイ</t>
    </rPh>
    <rPh sb="8" eb="10">
      <t>ニンチ</t>
    </rPh>
    <rPh sb="10" eb="11">
      <t>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rPh sb="58" eb="59">
      <t>オコナ</t>
    </rPh>
    <phoneticPr fontId="2"/>
  </si>
  <si>
    <t>栄養アセスメント加算　チェック表</t>
    <rPh sb="0" eb="2">
      <t>エイヨウ</t>
    </rPh>
    <rPh sb="8" eb="10">
      <t>カサン</t>
    </rPh>
    <rPh sb="15" eb="16">
      <t>ヒョウ</t>
    </rPh>
    <phoneticPr fontId="2"/>
  </si>
  <si>
    <t>※新たに加算を算定する場合には、適否の○印は予定で可。</t>
    <phoneticPr fontId="24"/>
  </si>
  <si>
    <t>当該事業所の従業者として又は外部との連携により管理栄養士を１名以上配置していますか。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3">
      <t>メイイジョウ</t>
    </rPh>
    <rPh sb="33" eb="35">
      <t>ハイチ</t>
    </rPh>
    <phoneticPr fontId="2"/>
  </si>
  <si>
    <t>利用者ごとに、管理栄養士、看護職員、介護職員、生活相談員その他の職種の者が共同して栄養アセスメントを実施し、当該利用者又はその家族に対してその結果を説明し、相談等に必要に応じ対応していますか。</t>
    <phoneticPr fontId="24"/>
  </si>
  <si>
    <t>利用者ごとの栄養状態等の情報を厚生労働省に提出し、栄養管理の実施に当たって、当該情報その他栄養管理の適切かつ有効な実施のために必要な情報を活用していますか。</t>
    <phoneticPr fontId="24"/>
  </si>
  <si>
    <t>運営基準に基づき事業所の運営規程に定められた利用定員を遵守するとともに、人員基準に定められた職種、員数の職員を配置していますか。</t>
    <phoneticPr fontId="24"/>
  </si>
  <si>
    <t>下記に記載の解釈通知の内容を理解し、当該通知内容に沿った加算サービスの提供を行っていますか。</t>
    <phoneticPr fontId="24"/>
  </si>
  <si>
    <t>①　栄養アセスメント加算の算定に係る栄養アセスメントは、利用者ごとに行われるケアマネジメントの一環として行われることに　留意すること。</t>
    <phoneticPr fontId="24"/>
  </si>
  <si>
    <t>②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24"/>
  </si>
  <si>
    <t xml:space="preserve">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t>
    <phoneticPr fontId="24"/>
  </si>
  <si>
    <t>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24"/>
  </si>
  <si>
    <t>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24"/>
  </si>
  <si>
    <t>栄養改善加算　チェック表</t>
    <rPh sb="0" eb="2">
      <t>エイヨウ</t>
    </rPh>
    <rPh sb="2" eb="4">
      <t>カイゼン</t>
    </rPh>
    <rPh sb="4" eb="6">
      <t>カサン</t>
    </rPh>
    <rPh sb="11" eb="12">
      <t>ヒョウ</t>
    </rPh>
    <phoneticPr fontId="2"/>
  </si>
  <si>
    <r>
      <t>利用者の栄養状態を利用開始時に把握し、管理栄養士等が共同して、利用者ごとの摂食・嚥下機能及び食形態にも配慮した栄養ケア計画を作成していますか。</t>
    </r>
    <r>
      <rPr>
        <strike/>
        <sz val="11"/>
        <color indexed="12"/>
        <rFont val="ＭＳ Ｐゴシック"/>
        <family val="3"/>
        <charset val="128"/>
      </rPr>
      <t/>
    </r>
    <rPh sb="19" eb="25">
      <t>カンリエイヨウシトウ</t>
    </rPh>
    <phoneticPr fontId="24"/>
  </si>
  <si>
    <t>利用者ごとの栄養ケア計画に従い、必要に応じて当該利用者の居宅を訪問し、管理栄養士等が栄養改善サービスを行うとともに、利用者の栄養状態を定期的に記録していますか。</t>
    <rPh sb="16" eb="18">
      <t>ヒツヨウ</t>
    </rPh>
    <rPh sb="19" eb="20">
      <t>オウ</t>
    </rPh>
    <rPh sb="22" eb="24">
      <t>トウガイ</t>
    </rPh>
    <rPh sb="24" eb="27">
      <t>リヨウシャ</t>
    </rPh>
    <rPh sb="28" eb="30">
      <t>キョタク</t>
    </rPh>
    <rPh sb="29" eb="30">
      <t>タク</t>
    </rPh>
    <rPh sb="31" eb="33">
      <t>ホウモン</t>
    </rPh>
    <phoneticPr fontId="24"/>
  </si>
  <si>
    <t>利用者ごとの栄養ケア計画の進捗状況を定期的に評価していますか。</t>
    <phoneticPr fontId="24"/>
  </si>
  <si>
    <t>②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24"/>
  </si>
  <si>
    <t>④　栄養改善サービスの提供は、以下のイからへまでに掲げる手順を経てなされる。
　イ　利用者ごとの低栄養状態のリスクを、利用開始時に把握すること。
　ロ　利用開始時に管理栄養士、看護職員、介護職員、生活相談員その他の職種の者（以下「関連職種」という。）が
　　暫定的に、利用者ごとの摂食・嚥下機能及び食形態にも配慮しつつ、栄養状態に関する解決すべき課題の把握
　　（以下「栄養アセスメント」という。）を行い、栄養食事相談に関する事項（食事に関する内容の説明等）、解決すべ
　　き栄養管理上の課題等に対し関連職種が共同して取り組むべき事項等を記載した栄養ケア計画を作成すること。
　　　作成した栄養ケア計画については、栄養改善サービスの対象となる利用者又はその家族に説明し、その同意を
　　得ること。なお、認知症対応型通所介護においては、栄養ケア計画に相当する内容を認知症対応型通所介護計
　　画の中に記載する場合は、その記載をもって栄養ケア計画の作成に代えることができるものとすること。
　ハ　栄養ケア計画に基づき、管理栄養士等が利用者ごとに栄養改善サービスを提供すること。その際、栄養ケア計
　　画に実施上の問題点があれば直ちに当該計画を修正すること。
　ニ　栄養改善サービスの提供に当たり、居宅における食事の状況を聞き取った結果、課題がある場合は、当該課題
　　を解決するため、利用者又はその家族の同意を得て、当該利用者の居宅を訪問し、居宅での食事状況・食事環境
　　等の具体的な課題の把握や、主として食事の準備をする者に対する栄養食事相談等の栄養改善サービスを提供
　　すること。
　ホ　利用者の栄養状態に応じて、定期的に、利用者の生活機能の状況を検討し、概ね三か月ごとに体重を測定する
　　等により栄養状態の評価を行い、その結果を担当介護支援専門員や利用者の主治の医師に対して情報提供する
　　こと。
　へ　指定地域密着型サービス基準第六十一条において準用する第三条の十八に規定するサービスの提供の記録
　　において利用者ごとの栄養ケア計画に従い管理栄養士が利用者の栄養状態を定期的に記録する場合は、当該
　　記録とは別に栄養改善加算の算定のために利用者の栄養状態を定期的に記録する必要はないものとすること。</t>
    <phoneticPr fontId="24"/>
  </si>
  <si>
    <t>⑤　概ね三か月ごとの評価の結果、③のイからホまでのいずれかに該当する者であって、継続的に管理栄養士等が
　サービス提供を行うことにより、栄養改善の効果が期待できると認められるものについては、継続的に栄養改善サ
　ービスを提供する。</t>
    <phoneticPr fontId="24"/>
  </si>
  <si>
    <t>口腔機能向上加算（Ⅰ）チェック表</t>
    <rPh sb="0" eb="2">
      <t>コウクウ</t>
    </rPh>
    <rPh sb="2" eb="4">
      <t>キノウ</t>
    </rPh>
    <rPh sb="4" eb="6">
      <t>コウジョウ</t>
    </rPh>
    <rPh sb="6" eb="8">
      <t>カサン</t>
    </rPh>
    <rPh sb="15" eb="16">
      <t>ヒョウ</t>
    </rPh>
    <phoneticPr fontId="2"/>
  </si>
  <si>
    <t>利用者の口腔機能を利用開始時に把握し、言語聴覚士、歯科衛生士、看護職員、介護職員、生活相談員その他の職種の者が共同して、利用者ごとの口腔機能改善管理指導計画を作成していますか。</t>
    <rPh sb="0" eb="3">
      <t>リヨウシャ</t>
    </rPh>
    <rPh sb="4" eb="6">
      <t>コウクウ</t>
    </rPh>
    <rPh sb="6" eb="8">
      <t>キノウ</t>
    </rPh>
    <rPh sb="9" eb="11">
      <t>リヨウ</t>
    </rPh>
    <rPh sb="11" eb="14">
      <t>カイシジ</t>
    </rPh>
    <rPh sb="15" eb="17">
      <t>ハアク</t>
    </rPh>
    <rPh sb="19" eb="21">
      <t>ゲンゴ</t>
    </rPh>
    <rPh sb="21" eb="23">
      <t>チョウカク</t>
    </rPh>
    <rPh sb="23" eb="24">
      <t>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60" eb="63">
      <t>リヨウシャ</t>
    </rPh>
    <rPh sb="66" eb="70">
      <t>コウクウキノウ</t>
    </rPh>
    <rPh sb="70" eb="72">
      <t>カイゼン</t>
    </rPh>
    <rPh sb="72" eb="74">
      <t>カンリ</t>
    </rPh>
    <rPh sb="74" eb="76">
      <t>シドウ</t>
    </rPh>
    <rPh sb="76" eb="78">
      <t>ケイカク</t>
    </rPh>
    <rPh sb="79" eb="81">
      <t>サクセイ</t>
    </rPh>
    <phoneticPr fontId="2"/>
  </si>
  <si>
    <t>利用者ごとの口腔機能改善管理指導計画に従い言語聴覚士、歯科衛生士又は看護職員が口腔機能向上サービスを行っているとともに、利用者の口腔機能を定期的に記録していますか。</t>
    <rPh sb="0" eb="3">
      <t>リヨウシャ</t>
    </rPh>
    <rPh sb="6" eb="8">
      <t>コウクウ</t>
    </rPh>
    <rPh sb="8" eb="10">
      <t>キノウ</t>
    </rPh>
    <rPh sb="10" eb="12">
      <t>カイゼン</t>
    </rPh>
    <rPh sb="12" eb="14">
      <t>カンリ</t>
    </rPh>
    <rPh sb="14" eb="16">
      <t>シドウ</t>
    </rPh>
    <rPh sb="16" eb="18">
      <t>ケイカク</t>
    </rPh>
    <rPh sb="19" eb="20">
      <t>シタガ</t>
    </rPh>
    <rPh sb="21" eb="23">
      <t>ゲンゴ</t>
    </rPh>
    <rPh sb="23" eb="25">
      <t>チョウカク</t>
    </rPh>
    <rPh sb="25" eb="26">
      <t>シ</t>
    </rPh>
    <rPh sb="27" eb="29">
      <t>シカ</t>
    </rPh>
    <rPh sb="29" eb="32">
      <t>エイセイシ</t>
    </rPh>
    <rPh sb="32" eb="33">
      <t>マタ</t>
    </rPh>
    <rPh sb="34" eb="36">
      <t>カンゴ</t>
    </rPh>
    <rPh sb="36" eb="38">
      <t>ショクイン</t>
    </rPh>
    <rPh sb="39" eb="43">
      <t>コウクウキノウ</t>
    </rPh>
    <rPh sb="43" eb="45">
      <t>コウジョウ</t>
    </rPh>
    <rPh sb="50" eb="51">
      <t>オコナ</t>
    </rPh>
    <rPh sb="60" eb="63">
      <t>リヨウシャ</t>
    </rPh>
    <rPh sb="64" eb="66">
      <t>コウクウ</t>
    </rPh>
    <rPh sb="66" eb="68">
      <t>キノウ</t>
    </rPh>
    <rPh sb="69" eb="72">
      <t>テイキテキ</t>
    </rPh>
    <rPh sb="73" eb="75">
      <t>キロク</t>
    </rPh>
    <phoneticPr fontId="2"/>
  </si>
  <si>
    <t>利用者ごとの口腔機能改善管理指導計画の進捗状況を定期的に評価していますか。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2"/>
  </si>
  <si>
    <t>運営基準に基づき事業所の運営規程に定められた利用定員を遵守するとともに、人員基準に定められた職種、員数の職員を配置していますか。</t>
    <rPh sb="0" eb="2">
      <t>ウンエイ</t>
    </rPh>
    <rPh sb="2" eb="4">
      <t>キジュン</t>
    </rPh>
    <rPh sb="5" eb="6">
      <t>モト</t>
    </rPh>
    <rPh sb="8" eb="11">
      <t>ジギョウショ</t>
    </rPh>
    <rPh sb="12" eb="14">
      <t>ウンエイ</t>
    </rPh>
    <rPh sb="14" eb="16">
      <t>キテイ</t>
    </rPh>
    <rPh sb="17" eb="18">
      <t>サダ</t>
    </rPh>
    <rPh sb="22" eb="24">
      <t>リヨウ</t>
    </rPh>
    <rPh sb="24" eb="26">
      <t>テイイン</t>
    </rPh>
    <rPh sb="27" eb="29">
      <t>ジュンシュ</t>
    </rPh>
    <rPh sb="36" eb="38">
      <t>ジンイン</t>
    </rPh>
    <rPh sb="38" eb="40">
      <t>キジュン</t>
    </rPh>
    <rPh sb="41" eb="42">
      <t>サダ</t>
    </rPh>
    <rPh sb="46" eb="48">
      <t>ショクシュ</t>
    </rPh>
    <rPh sb="49" eb="51">
      <t>インスウ</t>
    </rPh>
    <rPh sb="52" eb="54">
      <t>ショクイン</t>
    </rPh>
    <rPh sb="55" eb="57">
      <t>ハイチ</t>
    </rPh>
    <phoneticPr fontId="2"/>
  </si>
  <si>
    <t>【解釈通知】</t>
    <phoneticPr fontId="24"/>
  </si>
  <si>
    <t>①口腔機能向上加算の算定に係る口腔機能向上サービスの提供には、利用者ごとに行われるケアマネジメントの一環として行われることに留意すること。</t>
    <phoneticPr fontId="2"/>
  </si>
  <si>
    <t>②言語聴覚士、歯科衛生士又は看護職員を１名以上配置して行うものであること。</t>
    <phoneticPr fontId="2"/>
  </si>
  <si>
    <t>③口腔機能向上加算を算定できる利用者は、次のイからハまでのいずれかに該当する者であって、口腔機能向上サービスの提供が必要と認められる者とすること。　　　</t>
    <phoneticPr fontId="2"/>
  </si>
  <si>
    <t xml:space="preserve"> イ　認定調査票における嚥下、食事摂取、口腔清潔の３項目のいずれかの項目において「１」以外に該当する者</t>
    <phoneticPr fontId="2"/>
  </si>
  <si>
    <t xml:space="preserve"> ロ　基本チェックリストの口腔機能に関連する⒀、⒁、⒂の３項目のうち、２項目以上が「１」に該当する者</t>
    <phoneticPr fontId="2"/>
  </si>
  <si>
    <t xml:space="preserve"> ハ　その他口腔機能の低下している者又はそのおそれのある者</t>
    <phoneticPr fontId="2"/>
  </si>
  <si>
    <t>➃利用者の口腔の状態によっては、医療における対応を要する場合も想定されることから、必要に応じて、介護支援専門員を通して主治医又は主治の歯科への情報提供、受診推進などの適切な措置を講じることとする。なお、歯科医療を受診している場合であって、次のイ又はロのいずれかに該当する場合にあっては、加算は算定できない。</t>
    <rPh sb="50" eb="51">
      <t>シ</t>
    </rPh>
    <rPh sb="71" eb="75">
      <t>ジョウホウテイキョウ</t>
    </rPh>
    <rPh sb="76" eb="80">
      <t>ジュシンスイシン</t>
    </rPh>
    <rPh sb="83" eb="85">
      <t>テキセツ</t>
    </rPh>
    <rPh sb="86" eb="88">
      <t>ソチ</t>
    </rPh>
    <rPh sb="89" eb="90">
      <t>コウ</t>
    </rPh>
    <phoneticPr fontId="2"/>
  </si>
  <si>
    <t xml:space="preserve">  イ　医療保険において歯科診療報酬点数表に掲げる摂食機能療法を算定している場合</t>
    <phoneticPr fontId="2"/>
  </si>
  <si>
    <t xml:space="preserve"> ロ 医療保険において歯科診療報酬点数表に掲げる摂食機能療法を算定していない場合であって、介護保険の 口腔機能向上サービスとして「摂食・嚥下機能に関する訓練の指導若しくは実施」を行っていない場合。</t>
    <phoneticPr fontId="2"/>
  </si>
  <si>
    <t>⑤口腔機能向上サービスの提供は、以下のイからホまでに掲げる手順を経てなされる。</t>
    <phoneticPr fontId="2"/>
  </si>
  <si>
    <t xml:space="preserve">  イ　利用者ごとの口腔機能を、利用開始時に把握すること。</t>
    <phoneticPr fontId="2"/>
  </si>
  <si>
    <t xml:space="preserve"> 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作成した口腔機能改善管理指導計画については、口腔機能向上サービスの対象となる利用者又はその家族に説明し、その同意を得ること。なお、地域密着型通所介護においては、口腔機能改善管理指導計画に相当する内容を地域密着型通所介護計画の中に記載する場合は、その記載をもって口腔機能改善管理指導計画の作成に代えることができるものとすること。</t>
    <phoneticPr fontId="2"/>
  </si>
  <si>
    <t xml:space="preserve"> ハ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phoneticPr fontId="2"/>
  </si>
  <si>
    <t xml:space="preserve"> ニ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phoneticPr fontId="2"/>
  </si>
  <si>
    <t xml:space="preserve"> ホ 指定地域密着型サービス基準第３７条において準用する第３条の18に規定する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rPh sb="5" eb="7">
      <t>チイキ</t>
    </rPh>
    <rPh sb="7" eb="10">
      <t>ミッチャクガタ</t>
    </rPh>
    <phoneticPr fontId="2"/>
  </si>
  <si>
    <t>⑥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t>
    <phoneticPr fontId="2"/>
  </si>
  <si>
    <t>　イ　口腔清潔・唾液分泌・咀嚼・嚥下・食事摂取等の口腔機能の低下が認められる状態の者</t>
    <phoneticPr fontId="2"/>
  </si>
  <si>
    <t>　ロ　当該サービスを継続しないことにより、口腔機能が低下するおそれのある者</t>
    <phoneticPr fontId="2"/>
  </si>
  <si>
    <t>口腔機能向上加算（Ⅱ）チェック表</t>
    <rPh sb="0" eb="2">
      <t>コウクウ</t>
    </rPh>
    <rPh sb="2" eb="4">
      <t>キノウ</t>
    </rPh>
    <rPh sb="4" eb="6">
      <t>コウジョウ</t>
    </rPh>
    <rPh sb="6" eb="8">
      <t>カサン</t>
    </rPh>
    <rPh sb="15" eb="16">
      <t>ヒョウ</t>
    </rPh>
    <phoneticPr fontId="2"/>
  </si>
  <si>
    <t>利用者の口腔機能を利用開始時に把握し、言語聴覚士、歯科衛生士、看護職員、介護職員、生活相談員その他の職種の者が共同して、利用者ごとの口腔機能改善管理指導計画を作成することとしていますか。</t>
    <rPh sb="0" eb="3">
      <t>リヨウシャ</t>
    </rPh>
    <rPh sb="4" eb="6">
      <t>コウクウ</t>
    </rPh>
    <rPh sb="6" eb="8">
      <t>キノウ</t>
    </rPh>
    <rPh sb="9" eb="11">
      <t>リヨウ</t>
    </rPh>
    <rPh sb="11" eb="14">
      <t>カイシジ</t>
    </rPh>
    <rPh sb="15" eb="17">
      <t>ハアク</t>
    </rPh>
    <rPh sb="19" eb="21">
      <t>ゲンゴ</t>
    </rPh>
    <rPh sb="21" eb="23">
      <t>チョウカク</t>
    </rPh>
    <rPh sb="23" eb="24">
      <t>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60" eb="63">
      <t>リヨウシャ</t>
    </rPh>
    <rPh sb="66" eb="70">
      <t>コウクウキノウ</t>
    </rPh>
    <rPh sb="70" eb="72">
      <t>カイゼン</t>
    </rPh>
    <rPh sb="72" eb="74">
      <t>カンリ</t>
    </rPh>
    <rPh sb="74" eb="76">
      <t>シドウ</t>
    </rPh>
    <rPh sb="76" eb="78">
      <t>ケイカク</t>
    </rPh>
    <rPh sb="79" eb="81">
      <t>サクセイ</t>
    </rPh>
    <phoneticPr fontId="2"/>
  </si>
  <si>
    <t>利用者ごとの口腔機能改善管理指導計画に従い言語聴覚士、歯科衛生士又は看護職員が口腔機能向上サービスを行っているとともに、利用者の口腔機能を定期的に記録することとしていますか。</t>
    <rPh sb="0" eb="3">
      <t>リヨウシャ</t>
    </rPh>
    <rPh sb="6" eb="8">
      <t>コウクウ</t>
    </rPh>
    <rPh sb="8" eb="10">
      <t>キノウ</t>
    </rPh>
    <rPh sb="10" eb="12">
      <t>カイゼン</t>
    </rPh>
    <rPh sb="12" eb="14">
      <t>カンリ</t>
    </rPh>
    <rPh sb="14" eb="16">
      <t>シドウ</t>
    </rPh>
    <rPh sb="16" eb="18">
      <t>ケイカク</t>
    </rPh>
    <rPh sb="19" eb="20">
      <t>シタガ</t>
    </rPh>
    <rPh sb="21" eb="23">
      <t>ゲンゴ</t>
    </rPh>
    <rPh sb="23" eb="25">
      <t>チョウカク</t>
    </rPh>
    <rPh sb="25" eb="26">
      <t>シ</t>
    </rPh>
    <rPh sb="27" eb="29">
      <t>シカ</t>
    </rPh>
    <rPh sb="29" eb="32">
      <t>エイセイシ</t>
    </rPh>
    <rPh sb="32" eb="33">
      <t>マタ</t>
    </rPh>
    <rPh sb="34" eb="36">
      <t>カンゴ</t>
    </rPh>
    <rPh sb="36" eb="38">
      <t>ショクイン</t>
    </rPh>
    <rPh sb="39" eb="43">
      <t>コウクウキノウ</t>
    </rPh>
    <rPh sb="43" eb="45">
      <t>コウジョウ</t>
    </rPh>
    <rPh sb="50" eb="51">
      <t>オコナ</t>
    </rPh>
    <rPh sb="60" eb="63">
      <t>リヨウシャ</t>
    </rPh>
    <rPh sb="64" eb="66">
      <t>コウクウ</t>
    </rPh>
    <rPh sb="66" eb="68">
      <t>キノウ</t>
    </rPh>
    <rPh sb="69" eb="72">
      <t>テイキテキ</t>
    </rPh>
    <rPh sb="73" eb="75">
      <t>キロク</t>
    </rPh>
    <phoneticPr fontId="2"/>
  </si>
  <si>
    <t>利用者ごとの口腔機能改善管理指導計画の進捗状況を定期的に評価することとしていますか。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2"/>
  </si>
  <si>
    <t>運営基準に基づき事業所の運営規程に定められた利用定員を遵守するとともに、人員基準に定められた職種、員数の職員を配置することとしていますか。</t>
    <rPh sb="0" eb="2">
      <t>ウンエイ</t>
    </rPh>
    <rPh sb="2" eb="4">
      <t>キジュン</t>
    </rPh>
    <rPh sb="5" eb="6">
      <t>モト</t>
    </rPh>
    <rPh sb="8" eb="11">
      <t>ジギョウショ</t>
    </rPh>
    <rPh sb="12" eb="14">
      <t>ウンエイ</t>
    </rPh>
    <rPh sb="14" eb="16">
      <t>キテイ</t>
    </rPh>
    <rPh sb="17" eb="18">
      <t>サダ</t>
    </rPh>
    <rPh sb="22" eb="24">
      <t>リヨウ</t>
    </rPh>
    <rPh sb="24" eb="26">
      <t>テイイン</t>
    </rPh>
    <rPh sb="27" eb="29">
      <t>ジュンシュ</t>
    </rPh>
    <rPh sb="36" eb="38">
      <t>ジンイン</t>
    </rPh>
    <rPh sb="38" eb="40">
      <t>キジュン</t>
    </rPh>
    <rPh sb="41" eb="42">
      <t>サダ</t>
    </rPh>
    <rPh sb="46" eb="48">
      <t>ショクシュ</t>
    </rPh>
    <rPh sb="49" eb="51">
      <t>インスウ</t>
    </rPh>
    <rPh sb="52" eb="54">
      <t>ショクイン</t>
    </rPh>
    <rPh sb="55" eb="57">
      <t>ハイチ</t>
    </rPh>
    <phoneticPr fontId="2"/>
  </si>
  <si>
    <t>科学的介護推進体制加算　チェック表</t>
    <rPh sb="0" eb="3">
      <t>カガクテキ</t>
    </rPh>
    <rPh sb="3" eb="5">
      <t>カイゴ</t>
    </rPh>
    <rPh sb="5" eb="9">
      <t>スイシンタイセイ</t>
    </rPh>
    <rPh sb="9" eb="11">
      <t>カサン</t>
    </rPh>
    <rPh sb="16" eb="17">
      <t>ヒョウ</t>
    </rPh>
    <phoneticPr fontId="2"/>
  </si>
  <si>
    <t>※新たに加算を算定する場合には適否の○印は予定で可。</t>
    <phoneticPr fontId="24"/>
  </si>
  <si>
    <t>①「科学的介護情報システム（LIFE）」用いて、利用者ごとのＡＤＬ値、栄養状態、口腔機能、認知症の状況その他の利用者の心身の状況等に係る基本的な情報を情報を厚生労働省へ提出している。</t>
    <rPh sb="2" eb="5">
      <t>カガクテキ</t>
    </rPh>
    <rPh sb="5" eb="9">
      <t>カイゴジョウホウ</t>
    </rPh>
    <rPh sb="20" eb="21">
      <t>モチ</t>
    </rPh>
    <rPh sb="75" eb="77">
      <t>ジョウホウ</t>
    </rPh>
    <rPh sb="78" eb="83">
      <t>コウセイロウドウショウ</t>
    </rPh>
    <rPh sb="84" eb="86">
      <t>テイシュツ</t>
    </rPh>
    <phoneticPr fontId="24"/>
  </si>
  <si>
    <t>②必要に応じて地域密着型通所介護計画を見直すなど、指定地域密着型通所介護の提供に当たって、①に規定する情報その他指定地域密着型通所介護を適切かつ有効に提供するために必要な情報を活用していますか。</t>
    <rPh sb="7" eb="16">
      <t>チイキミッチャクガタツウショカイゴ</t>
    </rPh>
    <rPh sb="27" eb="34">
      <t>チイキミッチャクガタツウショ</t>
    </rPh>
    <rPh sb="34" eb="36">
      <t>カイゴ</t>
    </rPh>
    <rPh sb="58" eb="65">
      <t>チイキミッチャクガタツウショ</t>
    </rPh>
    <rPh sb="65" eb="67">
      <t>カイゴ</t>
    </rPh>
    <phoneticPr fontId="24"/>
  </si>
  <si>
    <t>③解釈通知の内容を理解し、当該通知内容に沿った加算サービスの提供を行っていますか。</t>
    <rPh sb="1" eb="3">
      <t>カイシャク</t>
    </rPh>
    <rPh sb="3" eb="5">
      <t>ツウチ</t>
    </rPh>
    <rPh sb="6" eb="8">
      <t>ナイヨウ</t>
    </rPh>
    <rPh sb="9" eb="11">
      <t>リカイ</t>
    </rPh>
    <rPh sb="13" eb="15">
      <t>トウガイ</t>
    </rPh>
    <rPh sb="15" eb="17">
      <t>ツウチ</t>
    </rPh>
    <rPh sb="17" eb="19">
      <t>ナイヨウ</t>
    </rPh>
    <rPh sb="20" eb="21">
      <t>ソ</t>
    </rPh>
    <rPh sb="23" eb="25">
      <t>カサン</t>
    </rPh>
    <rPh sb="30" eb="32">
      <t>テイキョウ</t>
    </rPh>
    <rPh sb="33" eb="34">
      <t>オコナ</t>
    </rPh>
    <phoneticPr fontId="24"/>
  </si>
  <si>
    <t>(1) 科学的介護推進体制加算は、原則として入所者全員を対象として、入所者ごとに大臣基準第71 号の５に掲げる要件を満たした場合に、当該施設の入所者全員に対して算定できるものであること。</t>
    <phoneticPr fontId="29"/>
  </si>
  <si>
    <t>(2) 大臣基準第71号の５イ(1)及びロ(1)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24"/>
  </si>
  <si>
    <t>(3) 施設は、入所者に提供する施設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29"/>
  </si>
  <si>
    <t>(4) 提出された情報については、国民の健康の保持増進及びその有する能力の維持向上に資するため、適宜活用されるものである。</t>
    <phoneticPr fontId="29"/>
  </si>
  <si>
    <t>サービス提供体制強化加算（Ⅰ）　チェック表</t>
    <rPh sb="4" eb="6">
      <t>テイキョウ</t>
    </rPh>
    <rPh sb="6" eb="8">
      <t>タイセイ</t>
    </rPh>
    <rPh sb="8" eb="10">
      <t>キョウカ</t>
    </rPh>
    <rPh sb="10" eb="12">
      <t>カサン</t>
    </rPh>
    <rPh sb="20" eb="21">
      <t>ヒョウ</t>
    </rPh>
    <phoneticPr fontId="2"/>
  </si>
  <si>
    <t>介護職員の総数うち、「介護福祉士の占める割合が100分の70以上」又は、「勤続年数10年以上の介護福祉士の占める割合が100分の25以上」ですか。　　　　　　　　　　　　　　　　　　　　　　　　　　　　　　　　　　　　　　　　　　　　　　　　　　　　　　　　　　　　　　　　　
※介護職員の総数＝常勤換算方法により算出した総数（計画作成担当者が介護職員と兼務している場合には、計画作成担当者として従事した時間も含む。看護師又は准看護師を除く。）                       　　　　　　　　　　　　　　　　　　　　　　　　　　　　　　　　　　　　　　　　　　　　　　　　　　　　　　　　　　　　　　　　　　</t>
    <rPh sb="0" eb="2">
      <t>カイゴ</t>
    </rPh>
    <rPh sb="2" eb="4">
      <t>ショクイン</t>
    </rPh>
    <rPh sb="5" eb="7">
      <t>ソウスウ</t>
    </rPh>
    <rPh sb="11" eb="13">
      <t>カイゴ</t>
    </rPh>
    <rPh sb="13" eb="15">
      <t>フクシ</t>
    </rPh>
    <rPh sb="15" eb="16">
      <t>シ</t>
    </rPh>
    <rPh sb="17" eb="18">
      <t>シ</t>
    </rPh>
    <rPh sb="20" eb="22">
      <t>ワリアイ</t>
    </rPh>
    <rPh sb="26" eb="27">
      <t>ブン</t>
    </rPh>
    <rPh sb="30" eb="32">
      <t>イジョウ</t>
    </rPh>
    <rPh sb="33" eb="34">
      <t>マタ</t>
    </rPh>
    <phoneticPr fontId="2"/>
  </si>
  <si>
    <t>※介護職員の総数＝常勤換算方法により算出した総数</t>
  </si>
  <si>
    <r>
      <t>以下のⅠ〈前年度の月平均〉又はⅡ〈前３月の月平均〉</t>
    </r>
    <r>
      <rPr>
        <b/>
        <u val="double"/>
        <sz val="11"/>
        <rFont val="ＭＳ Ｐゴシック"/>
        <family val="3"/>
        <charset val="128"/>
      </rPr>
      <t>（前年度の実績が６月に満たない事業所のみ対象）</t>
    </r>
    <r>
      <rPr>
        <b/>
        <u/>
        <sz val="11"/>
        <rFont val="ＭＳ Ｐゴシック"/>
        <family val="3"/>
        <charset val="128"/>
      </rPr>
      <t>いずれか一方を記載してください。</t>
    </r>
    <r>
      <rPr>
        <b/>
        <sz val="11"/>
        <rFont val="ＭＳ Ｐゴシック"/>
        <family val="3"/>
        <charset val="128"/>
      </rPr>
      <t>（小数点第１位まで）</t>
    </r>
    <rPh sb="5" eb="8">
      <t>ゼンネンド</t>
    </rPh>
    <rPh sb="45" eb="47">
      <t>タイショウ</t>
    </rPh>
    <rPh sb="65" eb="68">
      <t>ショウスウテン</t>
    </rPh>
    <rPh sb="68" eb="69">
      <t>ダイ</t>
    </rPh>
    <rPh sb="70" eb="71">
      <t>イ</t>
    </rPh>
    <phoneticPr fontId="2"/>
  </si>
  <si>
    <t>　Ⅰ〈前年度の月平均〉常勤換算方法で算出　 e：４～２月における実績のあった月数</t>
    <phoneticPr fontId="2"/>
  </si>
  <si>
    <t>　　年度</t>
    <rPh sb="2" eb="4">
      <t>ネンド</t>
    </rPh>
    <phoneticPr fontId="2"/>
  </si>
  <si>
    <t>９月</t>
    <phoneticPr fontId="2"/>
  </si>
  <si>
    <t>常勤換算後の介護職員の員数</t>
    <rPh sb="0" eb="2">
      <t>ジョウキン</t>
    </rPh>
    <rPh sb="2" eb="4">
      <t>カンザン</t>
    </rPh>
    <rPh sb="4" eb="5">
      <t>ゴ</t>
    </rPh>
    <rPh sb="6" eb="8">
      <t>カイゴ</t>
    </rPh>
    <rPh sb="8" eb="10">
      <t>ショクイン</t>
    </rPh>
    <rPh sb="11" eb="13">
      <t>インスウ</t>
    </rPh>
    <phoneticPr fontId="2"/>
  </si>
  <si>
    <t>（ｃ）</t>
    <phoneticPr fontId="2"/>
  </si>
  <si>
    <t>常勤換算後の介護福祉士又は勤続年数10年以上の介護福祉士の員数</t>
    <rPh sb="0" eb="2">
      <t>ジョウキン</t>
    </rPh>
    <rPh sb="2" eb="4">
      <t>カンザン</t>
    </rPh>
    <rPh sb="4" eb="5">
      <t>ゴ</t>
    </rPh>
    <rPh sb="6" eb="8">
      <t>カイゴ</t>
    </rPh>
    <rPh sb="8" eb="11">
      <t>フクシシ</t>
    </rPh>
    <rPh sb="11" eb="12">
      <t>マタ</t>
    </rPh>
    <rPh sb="13" eb="17">
      <t>キンゾクネンスウ</t>
    </rPh>
    <rPh sb="19" eb="22">
      <t>ネンイジョウ</t>
    </rPh>
    <rPh sb="23" eb="28">
      <t>カイゴフクシシ</t>
    </rPh>
    <rPh sb="29" eb="31">
      <t>インスウ</t>
    </rPh>
    <phoneticPr fontId="2"/>
  </si>
  <si>
    <t>（ｄ）</t>
    <phoneticPr fontId="2"/>
  </si>
  <si>
    <r>
      <t>　　・ｄがｃに占める割合　（ｄ÷ｃ×１００）＝</t>
    </r>
    <r>
      <rPr>
        <b/>
        <u/>
        <sz val="11"/>
        <rFont val="ＭＳ Ｐゴシック"/>
        <family val="3"/>
        <charset val="128"/>
      </rPr>
      <t>　　　　　　％</t>
    </r>
    <rPh sb="7" eb="8">
      <t>シ</t>
    </rPh>
    <rPh sb="10" eb="12">
      <t>ワリアイ</t>
    </rPh>
    <phoneticPr fontId="2"/>
  </si>
  <si>
    <r>
      <t>　Ⅱ〈前３月の月平均〉</t>
    </r>
    <r>
      <rPr>
        <b/>
        <u/>
        <sz val="11"/>
        <rFont val="ＭＳ Ｐゴシック"/>
        <family val="3"/>
        <charset val="128"/>
      </rPr>
      <t>（前年度の実績が６月に満たない事業所のみ対象）</t>
    </r>
    <rPh sb="3" eb="4">
      <t>ゼン</t>
    </rPh>
    <rPh sb="5" eb="6">
      <t>ガツ</t>
    </rPh>
    <rPh sb="7" eb="8">
      <t>ツキ</t>
    </rPh>
    <rPh sb="8" eb="10">
      <t>ヘイキン</t>
    </rPh>
    <rPh sb="12" eb="14">
      <t>ゼンネン</t>
    </rPh>
    <rPh sb="14" eb="15">
      <t>ド</t>
    </rPh>
    <rPh sb="16" eb="18">
      <t>ジッセキ</t>
    </rPh>
    <rPh sb="20" eb="21">
      <t>ツキ</t>
    </rPh>
    <rPh sb="22" eb="23">
      <t>ミ</t>
    </rPh>
    <rPh sb="26" eb="29">
      <t>ジギョウショ</t>
    </rPh>
    <rPh sb="31" eb="33">
      <t>タイショウ</t>
    </rPh>
    <phoneticPr fontId="2"/>
  </si>
  <si>
    <r>
      <t>・届出日が属する月の前３月の常勤換算後の介護職員の員数</t>
    </r>
    <r>
      <rPr>
        <sz val="9"/>
        <rFont val="ＭＳ Ｐゴシック"/>
        <family val="3"/>
        <charset val="128"/>
      </rPr>
      <t>（小数点以下第１位まで）</t>
    </r>
    <rPh sb="1" eb="3">
      <t>トドケデ</t>
    </rPh>
    <rPh sb="3" eb="4">
      <t>ビ</t>
    </rPh>
    <rPh sb="5" eb="6">
      <t>ゾク</t>
    </rPh>
    <rPh sb="8" eb="9">
      <t>ツキ</t>
    </rPh>
    <rPh sb="10" eb="11">
      <t>マエ</t>
    </rPh>
    <rPh sb="12" eb="13">
      <t>ツキ</t>
    </rPh>
    <rPh sb="22" eb="24">
      <t>ショクイン</t>
    </rPh>
    <phoneticPr fontId="2"/>
  </si>
  <si>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(c)　　　　　　</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2"/>
  </si>
  <si>
    <t>・届出日が属する月の前３月の常勤換算後の介護福祉士又は勤続年数10年以上の介護福祉士の員数の合計</t>
    <rPh sb="14" eb="16">
      <t>ジョウキン</t>
    </rPh>
    <rPh sb="16" eb="18">
      <t>カンサン</t>
    </rPh>
    <rPh sb="18" eb="19">
      <t>ゴ</t>
    </rPh>
    <rPh sb="20" eb="22">
      <t>カイゴ</t>
    </rPh>
    <rPh sb="22" eb="25">
      <t>フクシシ</t>
    </rPh>
    <rPh sb="25" eb="26">
      <t>マタ</t>
    </rPh>
    <rPh sb="27" eb="31">
      <t>キンゾクネンスウ</t>
    </rPh>
    <rPh sb="33" eb="36">
      <t>ネンイジョウ</t>
    </rPh>
    <rPh sb="37" eb="42">
      <t>カイゴフクシシ</t>
    </rPh>
    <rPh sb="43" eb="45">
      <t>インスウ</t>
    </rPh>
    <rPh sb="46" eb="48">
      <t>ゴウケイ</t>
    </rPh>
    <phoneticPr fontId="2"/>
  </si>
  <si>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(d)</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2"/>
  </si>
  <si>
    <t>【１】2(16)➃から⑦までを参照のこと</t>
    <rPh sb="15" eb="17">
      <t>サンショウ</t>
    </rPh>
    <phoneticPr fontId="2"/>
  </si>
  <si>
    <t>2(16)サービス提供体制強化加算について</t>
    <rPh sb="9" eb="11">
      <t>テイキョウ</t>
    </rPh>
    <rPh sb="11" eb="17">
      <t>タイセイキョウカカサン</t>
    </rPh>
    <phoneticPr fontId="2"/>
  </si>
  <si>
    <t>➃</t>
    <phoneticPr fontId="2"/>
  </si>
  <si>
    <t>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t>
    <phoneticPr fontId="2"/>
  </si>
  <si>
    <t>⑤</t>
    <phoneticPr fontId="2"/>
  </si>
  <si>
    <t>　前号ただし書の場合にあっては、届出を行った月以降においても、直近３月間の職員の割合につき、毎月継続的に所定の割合を維持しなければならない。
　なお、その割合については、毎月記録するものとし、所定の割合を下回った場合については、直ちに第１の５の届出を提出しなければならない。</t>
    <phoneticPr fontId="2"/>
  </si>
  <si>
    <t>⑥</t>
    <phoneticPr fontId="2"/>
  </si>
  <si>
    <t>　勤続年数とは、各月の前月の末日時点における勤続年数をいうものとする。</t>
    <phoneticPr fontId="2"/>
  </si>
  <si>
    <t>⑦</t>
    <phoneticPr fontId="2"/>
  </si>
  <si>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2"/>
  </si>
  <si>
    <t>　指定地域密着型通所介護を利用者に直接提供する職員又は指定療養通所介護を利用者に直接提供する職員とは、生活相談員、看護職員、介護職員又は機能訓練指導員として勤務を行う職員を指すものとする。</t>
    <rPh sb="1" eb="8">
      <t>シテイチイキミッチャクガタ</t>
    </rPh>
    <rPh sb="8" eb="12">
      <t>ツウショカイゴ</t>
    </rPh>
    <rPh sb="13" eb="16">
      <t>リヨウシャ</t>
    </rPh>
    <rPh sb="17" eb="21">
      <t>チョクセツテイキョウ</t>
    </rPh>
    <rPh sb="23" eb="26">
      <t>ショクインマタ</t>
    </rPh>
    <rPh sb="27" eb="33">
      <t>シテイリョウヨウツウショ</t>
    </rPh>
    <rPh sb="33" eb="35">
      <t>カイゴ</t>
    </rPh>
    <rPh sb="36" eb="39">
      <t>リヨウシャ</t>
    </rPh>
    <rPh sb="40" eb="44">
      <t>チョクセツテイキョウ</t>
    </rPh>
    <rPh sb="46" eb="48">
      <t>ショクイン</t>
    </rPh>
    <rPh sb="51" eb="53">
      <t>セイカツ</t>
    </rPh>
    <rPh sb="53" eb="56">
      <t>ソウダンイン</t>
    </rPh>
    <rPh sb="57" eb="61">
      <t>カンゴショクイン</t>
    </rPh>
    <rPh sb="62" eb="66">
      <t>カイゴショクイン</t>
    </rPh>
    <rPh sb="66" eb="67">
      <t>マタ</t>
    </rPh>
    <rPh sb="68" eb="75">
      <t>キノウクンレンシドウイン</t>
    </rPh>
    <rPh sb="78" eb="80">
      <t>キンム</t>
    </rPh>
    <rPh sb="81" eb="82">
      <t>オコナ</t>
    </rPh>
    <rPh sb="83" eb="85">
      <t>ショクイン</t>
    </rPh>
    <rPh sb="86" eb="87">
      <t>サ</t>
    </rPh>
    <phoneticPr fontId="2"/>
  </si>
  <si>
    <t>【３】</t>
    <phoneticPr fontId="2"/>
  </si>
  <si>
    <t>　同一の事業所において第一号通所事業（指定居宅サービス等基準第93条第１項第３号に規定する第一号通所事業所をいう。）の指定を併せて受け一体的に行っている場合においては、本加算の計算も一体的に行うこととする。</t>
    <rPh sb="1" eb="3">
      <t>ドウイツ</t>
    </rPh>
    <rPh sb="4" eb="7">
      <t>ジギョウショ</t>
    </rPh>
    <rPh sb="11" eb="14">
      <t>ダイイチゴウ</t>
    </rPh>
    <rPh sb="14" eb="18">
      <t>ツウショジギョウ</t>
    </rPh>
    <rPh sb="19" eb="23">
      <t>シテイキョタク</t>
    </rPh>
    <rPh sb="27" eb="30">
      <t>トウキジュン</t>
    </rPh>
    <rPh sb="30" eb="31">
      <t>ダイ</t>
    </rPh>
    <rPh sb="33" eb="34">
      <t>ジョウ</t>
    </rPh>
    <rPh sb="34" eb="35">
      <t>ダイ</t>
    </rPh>
    <rPh sb="36" eb="37">
      <t>コウ</t>
    </rPh>
    <rPh sb="37" eb="38">
      <t>ダイ</t>
    </rPh>
    <phoneticPr fontId="2"/>
  </si>
  <si>
    <t>サービス提供体制強化加算（Ⅱ）　チェック表</t>
    <rPh sb="4" eb="6">
      <t>テイキョウ</t>
    </rPh>
    <rPh sb="6" eb="8">
      <t>タイセイ</t>
    </rPh>
    <rPh sb="8" eb="10">
      <t>キョウカ</t>
    </rPh>
    <rPh sb="10" eb="12">
      <t>カサン</t>
    </rPh>
    <rPh sb="20" eb="21">
      <t>ヒョウ</t>
    </rPh>
    <phoneticPr fontId="2"/>
  </si>
  <si>
    <r>
      <t>介護職員の総数うち、介護福祉士の占める割合が１００分の</t>
    </r>
    <r>
      <rPr>
        <sz val="11"/>
        <rFont val="ＭＳ Ｐゴシック"/>
        <family val="3"/>
        <charset val="128"/>
      </rPr>
      <t>５０以上ですか。                        　　　　　　　　　　　　　　　　　　　　　　　　　　　　　　　　　　　　　　　　　　　　　　　　　　　　　　　　　　　　　　　　　　</t>
    </r>
    <rPh sb="0" eb="2">
      <t>カイゴ</t>
    </rPh>
    <rPh sb="2" eb="4">
      <t>ショクイン</t>
    </rPh>
    <rPh sb="5" eb="7">
      <t>ソウスウ</t>
    </rPh>
    <rPh sb="10" eb="12">
      <t>カイゴ</t>
    </rPh>
    <rPh sb="12" eb="14">
      <t>フクシ</t>
    </rPh>
    <rPh sb="14" eb="15">
      <t>シ</t>
    </rPh>
    <rPh sb="16" eb="17">
      <t>シ</t>
    </rPh>
    <rPh sb="19" eb="21">
      <t>ワリアイ</t>
    </rPh>
    <rPh sb="25" eb="26">
      <t>ブン</t>
    </rPh>
    <rPh sb="29" eb="31">
      <t>イジョウ</t>
    </rPh>
    <phoneticPr fontId="2"/>
  </si>
  <si>
    <t>常勤換算後の介護福祉士の員数</t>
    <rPh sb="0" eb="2">
      <t>ジョウキン</t>
    </rPh>
    <rPh sb="2" eb="4">
      <t>カンザン</t>
    </rPh>
    <rPh sb="4" eb="5">
      <t>ゴ</t>
    </rPh>
    <rPh sb="6" eb="8">
      <t>カイゴ</t>
    </rPh>
    <rPh sb="8" eb="11">
      <t>フクシシ</t>
    </rPh>
    <rPh sb="12" eb="14">
      <t>インスウ</t>
    </rPh>
    <phoneticPr fontId="2"/>
  </si>
  <si>
    <r>
      <t>　　・届出日が属する月の前３月の常勤換算後の介護職員の員数</t>
    </r>
    <r>
      <rPr>
        <sz val="9"/>
        <rFont val="ＭＳ Ｐゴシック"/>
        <family val="3"/>
        <charset val="128"/>
      </rPr>
      <t>（小数点以下第１位まで）</t>
    </r>
    <rPh sb="3" eb="5">
      <t>トドケデ</t>
    </rPh>
    <rPh sb="5" eb="6">
      <t>ビ</t>
    </rPh>
    <rPh sb="7" eb="8">
      <t>ゾク</t>
    </rPh>
    <rPh sb="10" eb="11">
      <t>ツキ</t>
    </rPh>
    <rPh sb="12" eb="13">
      <t>マエ</t>
    </rPh>
    <rPh sb="14" eb="15">
      <t>ツキ</t>
    </rPh>
    <rPh sb="24" eb="26">
      <t>ショクイン</t>
    </rPh>
    <phoneticPr fontId="2"/>
  </si>
  <si>
    <t>　　・届出日が属する月の前３月の常勤換算後の介護福祉士の員数の合計</t>
    <rPh sb="16" eb="18">
      <t>ジョウキン</t>
    </rPh>
    <rPh sb="18" eb="20">
      <t>カンサン</t>
    </rPh>
    <rPh sb="20" eb="21">
      <t>ゴ</t>
    </rPh>
    <rPh sb="22" eb="24">
      <t>カイゴ</t>
    </rPh>
    <rPh sb="24" eb="27">
      <t>フクシシ</t>
    </rPh>
    <rPh sb="28" eb="30">
      <t>インスウ</t>
    </rPh>
    <rPh sb="31" eb="33">
      <t>ゴウケイ</t>
    </rPh>
    <phoneticPr fontId="2"/>
  </si>
  <si>
    <t>サービス提供体制強化加算（Ⅲ）　チェック表</t>
    <rPh sb="4" eb="6">
      <t>テイキョウ</t>
    </rPh>
    <rPh sb="6" eb="8">
      <t>タイセイ</t>
    </rPh>
    <rPh sb="8" eb="10">
      <t>キョウカ</t>
    </rPh>
    <rPh sb="10" eb="12">
      <t>カサン</t>
    </rPh>
    <rPh sb="20" eb="21">
      <t>ヒョウ</t>
    </rPh>
    <phoneticPr fontId="2"/>
  </si>
  <si>
    <t>次のいずれかに該当しますか。
①介護職員の総数うち、介護福祉士の占める割合が100分の40以上ですか。 
②利用者に直接提供する職員の総数のうち、勤続年数７年以上の占める者の割合が100分の30以上ですか。　　　　　　　　　　　　　　　　　　　　　　　　　　　　　　　　　　　　　　　　　　　　　　　　　　　　　　　　　　　　　　　　                     　　　　　　　　　　　　　　　　　　　　　　　　　　　　　　　　　　　　　　　　　　　　　　　　　　　　　　　　　　　　　　　　　　</t>
    <rPh sb="0" eb="1">
      <t>ツギ</t>
    </rPh>
    <rPh sb="7" eb="9">
      <t>ガイトウ</t>
    </rPh>
    <rPh sb="16" eb="18">
      <t>カイゴ</t>
    </rPh>
    <rPh sb="18" eb="20">
      <t>ショクイン</t>
    </rPh>
    <rPh sb="21" eb="23">
      <t>ソウスウ</t>
    </rPh>
    <rPh sb="26" eb="28">
      <t>カイゴ</t>
    </rPh>
    <rPh sb="28" eb="30">
      <t>フクシ</t>
    </rPh>
    <rPh sb="30" eb="31">
      <t>シ</t>
    </rPh>
    <rPh sb="32" eb="33">
      <t>シ</t>
    </rPh>
    <rPh sb="35" eb="37">
      <t>ワリアイ</t>
    </rPh>
    <rPh sb="41" eb="42">
      <t>ブン</t>
    </rPh>
    <rPh sb="45" eb="47">
      <t>イジョウ</t>
    </rPh>
    <phoneticPr fontId="2"/>
  </si>
  <si>
    <t>選択してください</t>
  </si>
  <si>
    <t>上段と同じ番号を選択してください</t>
  </si>
  <si>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2"/>
  </si>
  <si>
    <t>※各種加算については算定実績のあるものについて、以降の各チェックシートから確認のうえ添付してください。</t>
    <rPh sb="1" eb="3">
      <t>カクシュ</t>
    </rPh>
    <rPh sb="3" eb="5">
      <t>カサン</t>
    </rPh>
    <rPh sb="10" eb="12">
      <t>サンテイ</t>
    </rPh>
    <rPh sb="12" eb="14">
      <t>ジッセキ</t>
    </rPh>
    <rPh sb="24" eb="26">
      <t>イコウ</t>
    </rPh>
    <rPh sb="27" eb="28">
      <t>カク</t>
    </rPh>
    <rPh sb="37" eb="39">
      <t>カクニン</t>
    </rPh>
    <rPh sb="42" eb="44">
      <t>テンプ</t>
    </rPh>
    <phoneticPr fontId="2"/>
  </si>
  <si>
    <t>※加算は常に算定要件を満たしている必要があります。加算の要件を満たさなくなった場合には、速やかに取り下げの手続きを行ってください。</t>
    <phoneticPr fontId="2"/>
  </si>
  <si>
    <t>生活機能向上グループ活動加算　チェック表</t>
    <rPh sb="0" eb="2">
      <t>セイカツ</t>
    </rPh>
    <rPh sb="2" eb="4">
      <t>キノウ</t>
    </rPh>
    <rPh sb="4" eb="6">
      <t>コウジョウ</t>
    </rPh>
    <rPh sb="10" eb="12">
      <t>カツドウ</t>
    </rPh>
    <rPh sb="12" eb="14">
      <t>カサン</t>
    </rPh>
    <rPh sb="19" eb="20">
      <t>ヒョウ</t>
    </rPh>
    <phoneticPr fontId="2"/>
  </si>
  <si>
    <t>項目（算定要件）　　※新たに加算を算定する場合には、適否の○印は予定で可。</t>
    <rPh sb="0" eb="2">
      <t>コウモク</t>
    </rPh>
    <rPh sb="3" eb="5">
      <t>サンテイ</t>
    </rPh>
    <rPh sb="5" eb="7">
      <t>ヨウケン</t>
    </rPh>
    <rPh sb="11" eb="12">
      <t>アラ</t>
    </rPh>
    <rPh sb="14" eb="16">
      <t>カサン</t>
    </rPh>
    <rPh sb="17" eb="19">
      <t>サンテイ</t>
    </rPh>
    <rPh sb="21" eb="23">
      <t>バアイ</t>
    </rPh>
    <rPh sb="26" eb="28">
      <t>テキヒ</t>
    </rPh>
    <rPh sb="30" eb="31">
      <t>イン</t>
    </rPh>
    <rPh sb="32" eb="34">
      <t>ヨテイ</t>
    </rPh>
    <rPh sb="35" eb="36">
      <t>カ</t>
    </rPh>
    <phoneticPr fontId="2"/>
  </si>
  <si>
    <t>生活相談員、看護職員、介護職員、機能訓練指導員、その他事業所の従業者が共同して、利用者ごとに生活機能の向上の目標を設定したサービス計画を作成していますか。</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6" eb="27">
      <t>ホカ</t>
    </rPh>
    <rPh sb="27" eb="30">
      <t>ジギョウショ</t>
    </rPh>
    <rPh sb="31" eb="34">
      <t>ジュウギョウシャ</t>
    </rPh>
    <rPh sb="35" eb="37">
      <t>キョウドウ</t>
    </rPh>
    <rPh sb="40" eb="43">
      <t>リヨウシャ</t>
    </rPh>
    <rPh sb="46" eb="48">
      <t>セイカツ</t>
    </rPh>
    <rPh sb="48" eb="50">
      <t>キノウ</t>
    </rPh>
    <rPh sb="51" eb="53">
      <t>コウジョウ</t>
    </rPh>
    <rPh sb="54" eb="56">
      <t>モクヒョウ</t>
    </rPh>
    <rPh sb="57" eb="59">
      <t>セッテイ</t>
    </rPh>
    <rPh sb="65" eb="67">
      <t>ケイカク</t>
    </rPh>
    <rPh sb="68" eb="70">
      <t>サクセイ</t>
    </rPh>
    <phoneticPr fontId="2"/>
  </si>
  <si>
    <t>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を適切に提供していますか。</t>
    <rPh sb="4" eb="6">
      <t>ケイカク</t>
    </rPh>
    <rPh sb="7" eb="9">
      <t>サクセイ</t>
    </rPh>
    <rPh sb="9" eb="10">
      <t>オヨ</t>
    </rPh>
    <rPh sb="11" eb="13">
      <t>ジッシ</t>
    </rPh>
    <rPh sb="17" eb="20">
      <t>リヨウシャ</t>
    </rPh>
    <rPh sb="21" eb="23">
      <t>セイカツ</t>
    </rPh>
    <rPh sb="23" eb="25">
      <t>キノウ</t>
    </rPh>
    <rPh sb="26" eb="28">
      <t>コウジョウ</t>
    </rPh>
    <rPh sb="29" eb="30">
      <t>シ</t>
    </rPh>
    <rPh sb="34" eb="36">
      <t>フクスウ</t>
    </rPh>
    <rPh sb="37" eb="39">
      <t>シュルイ</t>
    </rPh>
    <rPh sb="40" eb="42">
      <t>セイカツ</t>
    </rPh>
    <rPh sb="42" eb="44">
      <t>キノウ</t>
    </rPh>
    <rPh sb="44" eb="46">
      <t>コウジョウ</t>
    </rPh>
    <rPh sb="50" eb="52">
      <t>カツドウ</t>
    </rPh>
    <rPh sb="57" eb="59">
      <t>コウモク</t>
    </rPh>
    <rPh sb="60" eb="62">
      <t>ジュンビ</t>
    </rPh>
    <rPh sb="66" eb="68">
      <t>コウモク</t>
    </rPh>
    <rPh sb="69" eb="71">
      <t>センタク</t>
    </rPh>
    <rPh sb="72" eb="73">
      <t>ア</t>
    </rPh>
    <rPh sb="78" eb="81">
      <t>リヨウシャ</t>
    </rPh>
    <rPh sb="82" eb="84">
      <t>セイカツ</t>
    </rPh>
    <rPh sb="84" eb="86">
      <t>イヨク</t>
    </rPh>
    <rPh sb="87" eb="89">
      <t>ゾウシン</t>
    </rPh>
    <rPh sb="94" eb="97">
      <t>リヨウシャ</t>
    </rPh>
    <rPh sb="98" eb="100">
      <t>エンジョ</t>
    </rPh>
    <rPh sb="102" eb="105">
      <t>リヨウシャ</t>
    </rPh>
    <rPh sb="106" eb="108">
      <t>シンシン</t>
    </rPh>
    <rPh sb="109" eb="111">
      <t>ジョウキョウ</t>
    </rPh>
    <rPh sb="112" eb="113">
      <t>オウ</t>
    </rPh>
    <rPh sb="115" eb="117">
      <t>セイカツ</t>
    </rPh>
    <rPh sb="117" eb="119">
      <t>キノウ</t>
    </rPh>
    <rPh sb="119" eb="121">
      <t>コウジョウ</t>
    </rPh>
    <rPh sb="125" eb="127">
      <t>カツドウ</t>
    </rPh>
    <rPh sb="132" eb="134">
      <t>テキセツ</t>
    </rPh>
    <rPh sb="135" eb="137">
      <t>テイキョウ</t>
    </rPh>
    <phoneticPr fontId="2"/>
  </si>
  <si>
    <t>利用者に対し、生活機能向上グループ活動サービスを１週につき１回以上行っていますか。</t>
    <rPh sb="0" eb="3">
      <t>リヨウシャ</t>
    </rPh>
    <rPh sb="4" eb="5">
      <t>タイ</t>
    </rPh>
    <rPh sb="7" eb="9">
      <t>セイカツ</t>
    </rPh>
    <rPh sb="9" eb="11">
      <t>キノウ</t>
    </rPh>
    <rPh sb="11" eb="13">
      <t>コウジョウ</t>
    </rPh>
    <rPh sb="17" eb="19">
      <t>カツドウ</t>
    </rPh>
    <rPh sb="25" eb="26">
      <t>シュウ</t>
    </rPh>
    <rPh sb="30" eb="31">
      <t>カイ</t>
    </rPh>
    <rPh sb="31" eb="33">
      <t>イジョウ</t>
    </rPh>
    <rPh sb="33" eb="34">
      <t>オコナ</t>
    </rPh>
    <phoneticPr fontId="2"/>
  </si>
  <si>
    <t>　　生活機能向上グループ活動加算は、自立した日常生活を営むための共通の課題を有する利用者に対し、グループで生活機</t>
    <phoneticPr fontId="2"/>
  </si>
  <si>
    <t>　能の向上を目的とした活動を行った場合に算定できる。また、集団的に行われるレクリエーションや創作活動等の機能訓練を</t>
    <phoneticPr fontId="2"/>
  </si>
  <si>
    <t>　実施した場合には算定できないこと。なお、当該加算を算定する場合は、次の①から③までを満たすことが必要である。</t>
    <phoneticPr fontId="2"/>
  </si>
  <si>
    <t>　①　生活機能向上グループ活動の準備</t>
    <phoneticPr fontId="2"/>
  </si>
  <si>
    <t>　　ア　利用者自らが日常生活上の課題に応じて活動を選択できるよう、次に掲げる活動項目を参考に、日常生活に直結した活</t>
    <phoneticPr fontId="2"/>
  </si>
  <si>
    <t>　　　動項目を複数準備し、時間割を組むこと。</t>
    <phoneticPr fontId="2"/>
  </si>
  <si>
    <t>　（活動項目の例）</t>
    <phoneticPr fontId="2"/>
  </si>
  <si>
    <t>　　家事関連活動</t>
    <phoneticPr fontId="2"/>
  </si>
  <si>
    <t>　　衣：洗濯機・アイロン・ミシン等の操作、衣服の手入れ（ボタンつけ等）等</t>
    <phoneticPr fontId="2"/>
  </si>
  <si>
    <t>　　食：献立作り、買い出し、調理家電（電子レンジ、クッキングヒーター、電気ポット等）・調理器具（包丁、キッチン鋏、</t>
    <phoneticPr fontId="2"/>
  </si>
  <si>
    <t>　　　　皮むき器等）の操作、調理（炊飯、総菜、行事食等）、パン作り等</t>
    <phoneticPr fontId="2"/>
  </si>
  <si>
    <t>　　住：日曜大工、掃除道具（掃除機、モップ等）の操作、ガーデニング等</t>
    <phoneticPr fontId="2"/>
  </si>
  <si>
    <t>　　通信・記録関連活動</t>
    <phoneticPr fontId="2"/>
  </si>
  <si>
    <t>　　機器操作（携帯電話操作、パソコン操作等）、記録作成（家計簿、日記、健康ノート等）</t>
    <phoneticPr fontId="2"/>
  </si>
  <si>
    <t>　　イ　一のグループの人数は六人以下とすること。</t>
    <phoneticPr fontId="2"/>
  </si>
  <si>
    <t>　②　利用者ごとの日常生活上の課題の把握と達成目標の設定</t>
    <phoneticPr fontId="2"/>
  </si>
  <si>
    <t>　　　介護職員、生活相談員、看護職員、機能訓練指導員その他の職種の者（以下この項において「介護職員等」という。）が生</t>
    <phoneticPr fontId="2"/>
  </si>
  <si>
    <t>　　活機能向上グループ活動サービスを行うに当たっては、次のアからエまでに掲げる手順により行うものとする。なお、アか</t>
    <phoneticPr fontId="2"/>
  </si>
  <si>
    <t>　　らエまでの手順により得られた結果は、介護予防通所介護計画に記録すること。</t>
    <phoneticPr fontId="2"/>
  </si>
  <si>
    <t>　　ア　当該利用者が、㈠要支援状態に至った理由と経緯、㈡要支援状態となる直前の日常生活上の自立の程度と家庭内での</t>
    <phoneticPr fontId="2"/>
  </si>
  <si>
    <t>　　　役割の内容、㈢要支援状態となった後に自立してできなくったこと若しくは支障を感じるようになったこと、㈣現在の居宅に</t>
    <phoneticPr fontId="2"/>
  </si>
  <si>
    <t>　　　おける家事遂行の状況と家庭内での役割の内容、㈤近隣との交流の状況等について把握すること。把握に当たっては、当</t>
    <phoneticPr fontId="2"/>
  </si>
  <si>
    <t>　　　該利用者から聞き取るほか、家族や介護予防支援事業者等から必要な情報を得るよう努めること。</t>
    <phoneticPr fontId="2"/>
  </si>
  <si>
    <t>　　イ　アについて把握した上で、具体的な日常生活上の課題及び到達目標を当該利用者と共に設定すること。到達目標は、概</t>
    <phoneticPr fontId="2"/>
  </si>
  <si>
    <t>　　　ね三月程度で達成可能な目標とし、さらに段階的に目標を達成するために概ね一月程度で達成可能な目標（以下「短期目</t>
    <phoneticPr fontId="2"/>
  </si>
  <si>
    <t>　　　標」という。）を設定すること。到達目標及び短期目標については、当該利用者の介護予防サービス計画と整合性のとれた</t>
    <phoneticPr fontId="2"/>
  </si>
  <si>
    <t>　　　内容とすること。</t>
    <phoneticPr fontId="2"/>
  </si>
  <si>
    <t>　　ウ　介護職員等は、当該利用者の同意を得た上で到達目標を達成するために適切な活動項目を選定すること。当該利用者</t>
    <phoneticPr fontId="2"/>
  </si>
  <si>
    <t>　　　の活動項目の選定に当たっては、生活意欲を引き出すなど、当該利用者が主体的に参加できるよう支援すること。</t>
    <phoneticPr fontId="2"/>
  </si>
  <si>
    <t>　　エ　生活機能向上グループ活動の㈠実施時間は、利用者の状態や活動の内容を踏まえた適切な時間とし、㈡実施頻度は１</t>
    <phoneticPr fontId="2"/>
  </si>
  <si>
    <t>　　　週につき一回以上行うこととし、㈢実施期間は概ね三月以内とする。介護職員等は、㈠から㈢までについて、当該利用者に</t>
    <phoneticPr fontId="2"/>
  </si>
  <si>
    <t>　　　説明し、同意を得ること。</t>
    <phoneticPr fontId="2"/>
  </si>
  <si>
    <t>　③　生活機能向上グループ活動の実施方法</t>
    <phoneticPr fontId="2"/>
  </si>
  <si>
    <t>　　ア　介護職員等は、予め生活機能向上グループ活動に係る計画を作成し、当該活動項目の具体的な内容、進め方及び実施</t>
    <phoneticPr fontId="2"/>
  </si>
  <si>
    <t>　　　上の留意点等を明らかにしておくこと。</t>
    <phoneticPr fontId="2"/>
  </si>
  <si>
    <t>　　イ　生活機能向上グループ活動は、一のグループごとに、当該生活機能向上グループ活動の実施時間を通じて一人以上の</t>
    <phoneticPr fontId="2"/>
  </si>
  <si>
    <t>　　　介護職員等を配置することとし、同じグループに属する利用者が相互に協力しながら、それぞれが有する能力を発揮できる</t>
    <phoneticPr fontId="2"/>
  </si>
  <si>
    <t>　　　よう適切な支援を行うこと。</t>
    <phoneticPr fontId="2"/>
  </si>
  <si>
    <t>　　ウ　介護職員等は、当該サービスを実施した日ごとに、実施時間、実施内容、参加した利用者の人数及び氏名等を記録する</t>
    <phoneticPr fontId="2"/>
  </si>
  <si>
    <t>　　　こと。</t>
    <phoneticPr fontId="2"/>
  </si>
  <si>
    <t>　　エ　利用者の短期目標に応じて、概ね一月毎に、利用者の当該短期目標の達成度と生活機能向上グループ活動における当</t>
    <phoneticPr fontId="2"/>
  </si>
  <si>
    <t>　　　該利用者の客観的な状況についてモニタリングを行うともに、必要に応じて、生活機能向上グループ活動に係る計画の修正</t>
    <phoneticPr fontId="2"/>
  </si>
  <si>
    <t>　　　を行うこと。</t>
    <phoneticPr fontId="2"/>
  </si>
  <si>
    <t>　　オ　実施期間終了後、到達目標の達成状況及び②のアで把握した現在の居宅における家事遂行の状況と家庭内での役割、</t>
    <phoneticPr fontId="2"/>
  </si>
  <si>
    <t>　　　近隣との交流の状況等について確認すること。その結果、当該到達目標を達成している場合には、当該利用者に対する当</t>
    <phoneticPr fontId="2"/>
  </si>
  <si>
    <t>　　　該生活機能向上グループ活動を終了し、当該利用者を担当する介護予防支援事業者に報告すること。また、当該到達目標</t>
    <phoneticPr fontId="2"/>
  </si>
  <si>
    <t>　　　を達成していない場合には、達成できなかった理由を明らかにするとともに、当該サービスの継続の必要性について当該利</t>
    <phoneticPr fontId="2"/>
  </si>
  <si>
    <t>　　　用者及び介護予防支援事業者と検討すること。その上で、当該サービスを継続する場合は、適切に実施方法及び実施内容</t>
    <phoneticPr fontId="2"/>
  </si>
  <si>
    <t>　　  等を見直すこと。</t>
    <phoneticPr fontId="2"/>
  </si>
  <si>
    <t>入浴介助加算（Ⅰ）（Ⅱ）　加算チェック表</t>
    <rPh sb="0" eb="2">
      <t>ニュウヨク</t>
    </rPh>
    <rPh sb="2" eb="4">
      <t>カイジョ</t>
    </rPh>
    <rPh sb="4" eb="6">
      <t>カサン</t>
    </rPh>
    <rPh sb="13" eb="15">
      <t>カサン</t>
    </rPh>
    <rPh sb="19" eb="20">
      <t>ヒョウ</t>
    </rPh>
    <phoneticPr fontId="2"/>
  </si>
  <si>
    <t>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なお、この場合の「個浴その他の利用者の居宅の状況に近い環境」とは、手すりなど入浴に要する福祉用具等を活用し利用者の居宅の浴室の環境を個別に模したものとして差し支えない。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phoneticPr fontId="2"/>
  </si>
  <si>
    <t>　従業者に対し、感染症の予防及びまん延の防止のための研修及び訓練を定期的に（それぞれ年１回以上）実施していますか。※新規採用時等にはその都度が望ましい。</t>
    <rPh sb="1" eb="4">
      <t>ジュウギョウシャ</t>
    </rPh>
    <rPh sb="5" eb="6">
      <t>タイ</t>
    </rPh>
    <rPh sb="8" eb="11">
      <t>カンセンショウ</t>
    </rPh>
    <rPh sb="12" eb="14">
      <t>ヨボウ</t>
    </rPh>
    <rPh sb="14" eb="15">
      <t>オヨ</t>
    </rPh>
    <rPh sb="18" eb="19">
      <t>エン</t>
    </rPh>
    <rPh sb="20" eb="22">
      <t>ボウシ</t>
    </rPh>
    <rPh sb="26" eb="28">
      <t>ケンシュウ</t>
    </rPh>
    <rPh sb="28" eb="29">
      <t>オヨ</t>
    </rPh>
    <rPh sb="30" eb="32">
      <t>クンレン</t>
    </rPh>
    <rPh sb="33" eb="35">
      <t>テイキ</t>
    </rPh>
    <rPh sb="35" eb="36">
      <t>テキ</t>
    </rPh>
    <rPh sb="42" eb="43">
      <t>ネン</t>
    </rPh>
    <rPh sb="44" eb="47">
      <t>カイイジョウ</t>
    </rPh>
    <rPh sb="48" eb="50">
      <t>ジッシ</t>
    </rPh>
    <rPh sb="58" eb="60">
      <t>シンキ</t>
    </rPh>
    <rPh sb="60" eb="62">
      <t>サイヨウ</t>
    </rPh>
    <rPh sb="62" eb="63">
      <t>ジ</t>
    </rPh>
    <rPh sb="63" eb="64">
      <t>トウ</t>
    </rPh>
    <rPh sb="68" eb="70">
      <t>ツド</t>
    </rPh>
    <rPh sb="71" eb="72">
      <t>ノゾ</t>
    </rPh>
    <phoneticPr fontId="2"/>
  </si>
  <si>
    <t>　　　ニーズに応じたサービス提供を行うこと。</t>
    <phoneticPr fontId="2"/>
  </si>
  <si>
    <t>　○　　受け入れた若年性認知症利用者ごとに個別に担当者を定め、その者を中心に、当該利用者の特性や</t>
    <phoneticPr fontId="2"/>
  </si>
  <si>
    <t>①　栄養改善加算の算定に係る栄養改善サービスの提供は、利用者ごとに行われるケアマネジメントの一環として行われることに留意すること。</t>
    <phoneticPr fontId="24"/>
  </si>
  <si>
    <t xml:space="preserve">③　栄養改善加算を算定できる利用者は、以下のイからニのいずれかに該当する者など低栄養状態にある者又はそのおそれがある者であって、栄養改善サービスの提供が必要と認められる者とすること。
　イ　ＢＭＩが十八・五未満である者
　ロ　一～六月間で三％以上の体重の減少が認められる者又は「地域支援事業の実施について」（平成十八年六月九日老発第〇六〇九〇〇一号厚生労働省老健局長通知）に規定する基本チェックリストのNo．11の項目が「１」に該
当する者
　ハ　血清アルブミン値が三・五ｇ／dl以下である者ハ血清アルブミン値が三・五ｇ／dl以下である者
　ニ　食事摂取量が不良（七十五％以下）である者ニ食事摂取量が不良（七十五％以下）である者
　ホ　その他低栄養状態にある又はそのおそれがあると認められホその他低栄養状態にある又はそのおそれがあると認められる者
　　なお、次のような問題を有する者については、前記イからホのいずれかの項目に該当するかどうか、適宜確認されたい。
　　・口腔及び摂食・嚥下機能の問題（基本チェックリストの口腔機能に関連する⒀、⒁、⒂のいずれかの項目において
　　　「１」に該当する者などを含む。） 
　　・生活機能の低下の問題・生活機能の低下の問題
　　・褥瘡に関する問題・褥瘡に関する問題
　　・食欲の低下の問題・食欲の低下の問題
　　・閉じこもりの問題（基本チェックリストの閉じこもりに関・閉じこもりの問題（基本チェックリストの閉じこもりに関連する
　　　⒃、⒄のいずれかの項目において「１」に該当する者などを含む。） 
　　・認知症の問題（基本チェックリストの認知症に関連する⒅、⒆、⒇のいずれかの項目において「１」に該当する者な
　　　どを含む。）
　　・うつの問題（基本チェックリストのうつに関連する(21)から(25)の項目において、二項目以上「１」に該当する者など
　　　を含む。） </t>
    <phoneticPr fontId="24"/>
  </si>
  <si>
    <t>　事業所における虐待の防止のための対策を検討する委員会（以下、虐待防止検討委員会といいます。）（テレビ電話装置等を活用して行うことができるものとします。）を定期的に開催するとともに、その結果について、従業者に周知徹底を図っていますか。</t>
    <phoneticPr fontId="2"/>
  </si>
  <si>
    <t>　事業所における虐待の防止のための指針を整備していますか。</t>
    <phoneticPr fontId="2"/>
  </si>
  <si>
    <t>　事業所において、従業者に対し、虐待の防止のための研修を定期的に（年１回以上）実施していますか。</t>
    <phoneticPr fontId="2"/>
  </si>
  <si>
    <t>　上記に掲げる措置を適切に実施するための担当者を設置していますか。</t>
    <phoneticPr fontId="2"/>
  </si>
  <si>
    <t>個別機能訓練加算（Ⅱ）　チェック表</t>
    <rPh sb="0" eb="2">
      <t>コベツ</t>
    </rPh>
    <rPh sb="2" eb="4">
      <t>キノウ</t>
    </rPh>
    <rPh sb="4" eb="6">
      <t>クンレン</t>
    </rPh>
    <rPh sb="6" eb="8">
      <t>カサン</t>
    </rPh>
    <rPh sb="16" eb="17">
      <t>ヒョウ</t>
    </rPh>
    <phoneticPr fontId="2"/>
  </si>
  <si>
    <t>　個別機能訓練加算（Ⅰ）イ又は（Ⅰ）ロの基準に適合していますか。</t>
    <rPh sb="1" eb="3">
      <t>コベツ</t>
    </rPh>
    <rPh sb="3" eb="5">
      <t>キノウ</t>
    </rPh>
    <rPh sb="5" eb="7">
      <t>クンレン</t>
    </rPh>
    <rPh sb="7" eb="9">
      <t>カサン</t>
    </rPh>
    <rPh sb="13" eb="14">
      <t>マタ</t>
    </rPh>
    <rPh sb="20" eb="22">
      <t>キジュン</t>
    </rPh>
    <rPh sb="23" eb="25">
      <t>テキゴウ</t>
    </rPh>
    <phoneticPr fontId="2"/>
  </si>
  <si>
    <t>　利用者ごとの個別機能訓練計画書の内容等の情報を厚生労働省に提出し、機能訓練の実施に当たって、当該情報その他機能訓練の適切かつ有効な実施のために必要な情報を活用していますか。</t>
    <rPh sb="1" eb="4">
      <t>リヨウシャ</t>
    </rPh>
    <rPh sb="7" eb="9">
      <t>コベツ</t>
    </rPh>
    <rPh sb="9" eb="11">
      <t>キノウ</t>
    </rPh>
    <rPh sb="11" eb="13">
      <t>クンレン</t>
    </rPh>
    <rPh sb="13" eb="15">
      <t>ケイカク</t>
    </rPh>
    <rPh sb="15" eb="16">
      <t>ショ</t>
    </rPh>
    <rPh sb="17" eb="19">
      <t>ナイヨウ</t>
    </rPh>
    <rPh sb="19" eb="20">
      <t>トウ</t>
    </rPh>
    <rPh sb="21" eb="23">
      <t>ジョウホウ</t>
    </rPh>
    <rPh sb="24" eb="26">
      <t>コウセイ</t>
    </rPh>
    <rPh sb="26" eb="29">
      <t>ロウドウショウ</t>
    </rPh>
    <rPh sb="30" eb="32">
      <t>テイシュツ</t>
    </rPh>
    <rPh sb="34" eb="36">
      <t>キノウ</t>
    </rPh>
    <rPh sb="36" eb="38">
      <t>クンレン</t>
    </rPh>
    <rPh sb="39" eb="41">
      <t>ジッシ</t>
    </rPh>
    <rPh sb="42" eb="43">
      <t>ア</t>
    </rPh>
    <rPh sb="47" eb="49">
      <t>トウガイ</t>
    </rPh>
    <rPh sb="49" eb="51">
      <t>ジョウホウ</t>
    </rPh>
    <rPh sb="53" eb="54">
      <t>タ</t>
    </rPh>
    <rPh sb="54" eb="56">
      <t>キノウ</t>
    </rPh>
    <rPh sb="56" eb="58">
      <t>クンレン</t>
    </rPh>
    <rPh sb="59" eb="61">
      <t>テキセツ</t>
    </rPh>
    <rPh sb="63" eb="65">
      <t>ユウコウ</t>
    </rPh>
    <rPh sb="66" eb="68">
      <t>ジッシ</t>
    </rPh>
    <rPh sb="72" eb="74">
      <t>ヒツヨウ</t>
    </rPh>
    <rPh sb="75" eb="77">
      <t>ジョウホウ</t>
    </rPh>
    <rPh sb="78" eb="80">
      <t>カツヨウ</t>
    </rPh>
    <phoneticPr fontId="2"/>
  </si>
  <si>
    <t>　解釈通知の内容を理解し、当該通知内容に沿った加算サービスの提供を行っていますか。</t>
    <rPh sb="1" eb="3">
      <t>カイシャク</t>
    </rPh>
    <rPh sb="3" eb="5">
      <t>ツウチ</t>
    </rPh>
    <rPh sb="6" eb="8">
      <t>ナイヨウ</t>
    </rPh>
    <rPh sb="9" eb="11">
      <t>リカイ</t>
    </rPh>
    <rPh sb="13" eb="15">
      <t>トウガイ</t>
    </rPh>
    <rPh sb="15" eb="17">
      <t>ツウチ</t>
    </rPh>
    <rPh sb="17" eb="19">
      <t>ナイヨウ</t>
    </rPh>
    <rPh sb="20" eb="21">
      <t>ソ</t>
    </rPh>
    <rPh sb="23" eb="25">
      <t>カサン</t>
    </rPh>
    <rPh sb="30" eb="32">
      <t>テイキョウ</t>
    </rPh>
    <rPh sb="33" eb="34">
      <t>オコナ</t>
    </rPh>
    <phoneticPr fontId="2"/>
  </si>
  <si>
    <t>厚生労働省への情報の提出については、「科学的介護情報システム（Long-term care Information 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令和３年３月16 日老老発0316 第４号）を参照されたい。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t>
    <phoneticPr fontId="2"/>
  </si>
  <si>
    <t>口腔・栄養スクリーニング加算（Ⅰ）　チェック表</t>
    <rPh sb="0" eb="2">
      <t>コウクウ</t>
    </rPh>
    <rPh sb="3" eb="5">
      <t>エイヨウ</t>
    </rPh>
    <rPh sb="12" eb="14">
      <t>カサン</t>
    </rPh>
    <rPh sb="22" eb="23">
      <t>ヒョウ</t>
    </rPh>
    <phoneticPr fontId="2"/>
  </si>
  <si>
    <t>　利用開始時及び利用中６月ごとに、利用者の口腔の健康状態のスクリーニング又は栄養状態のスクリーニングを行っていますか。</t>
    <rPh sb="1" eb="3">
      <t>リヨウ</t>
    </rPh>
    <rPh sb="3" eb="5">
      <t>カイシ</t>
    </rPh>
    <rPh sb="5" eb="6">
      <t>ジ</t>
    </rPh>
    <rPh sb="6" eb="7">
      <t>オヨ</t>
    </rPh>
    <rPh sb="8" eb="10">
      <t>リヨウ</t>
    </rPh>
    <rPh sb="10" eb="11">
      <t>チュウ</t>
    </rPh>
    <rPh sb="12" eb="13">
      <t>ガツ</t>
    </rPh>
    <rPh sb="17" eb="20">
      <t>リヨウシャ</t>
    </rPh>
    <rPh sb="21" eb="23">
      <t>コウクウ</t>
    </rPh>
    <rPh sb="24" eb="26">
      <t>ケンコウ</t>
    </rPh>
    <rPh sb="26" eb="28">
      <t>ジョウタイ</t>
    </rPh>
    <rPh sb="36" eb="37">
      <t>マタ</t>
    </rPh>
    <rPh sb="38" eb="40">
      <t>エイヨウ</t>
    </rPh>
    <rPh sb="40" eb="42">
      <t>ジョウタイ</t>
    </rPh>
    <rPh sb="51" eb="52">
      <t>オコナ</t>
    </rPh>
    <phoneticPr fontId="2"/>
  </si>
  <si>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ますか。</t>
    <phoneticPr fontId="2"/>
  </si>
  <si>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ますか。</t>
    <phoneticPr fontId="2"/>
  </si>
  <si>
    <t>解釈通知の内容を理解し、当該通知内容に沿った加算サービスの提供を行っていますか。</t>
    <rPh sb="0" eb="2">
      <t>カイシャク</t>
    </rPh>
    <rPh sb="2" eb="4">
      <t>ツウチ</t>
    </rPh>
    <rPh sb="5" eb="7">
      <t>ナイヨウ</t>
    </rPh>
    <rPh sb="8" eb="10">
      <t>リカイ</t>
    </rPh>
    <rPh sb="12" eb="14">
      <t>トウガイ</t>
    </rPh>
    <rPh sb="14" eb="16">
      <t>ツウチ</t>
    </rPh>
    <rPh sb="16" eb="18">
      <t>ナイヨウ</t>
    </rPh>
    <rPh sb="19" eb="20">
      <t>ソ</t>
    </rPh>
    <rPh sb="22" eb="24">
      <t>カサン</t>
    </rPh>
    <rPh sb="29" eb="31">
      <t>テイキョウ</t>
    </rPh>
    <rPh sb="32" eb="33">
      <t>オコナ</t>
    </rPh>
    <phoneticPr fontId="2"/>
  </si>
  <si>
    <t>口腔・栄養スクリーニング加算（Ⅱ）　チェック表</t>
    <rPh sb="0" eb="2">
      <t>コウクウ</t>
    </rPh>
    <rPh sb="3" eb="5">
      <t>エイヨウ</t>
    </rPh>
    <rPh sb="12" eb="14">
      <t>カサン</t>
    </rPh>
    <rPh sb="22" eb="23">
      <t>ヒョウ</t>
    </rPh>
    <phoneticPr fontId="2"/>
  </si>
  <si>
    <r>
      <rPr>
        <sz val="10"/>
        <rFont val="ＭＳ Ｐゴシック"/>
        <family val="3"/>
        <charset val="128"/>
      </rPr>
      <t xml:space="preserve">※いずれかに適合
</t>
    </r>
    <r>
      <rPr>
        <sz val="11"/>
        <rFont val="ＭＳ Ｐゴシック"/>
        <family val="3"/>
        <charset val="128"/>
      </rPr>
      <t xml:space="preserve">
はい・いいえ</t>
    </r>
    <rPh sb="6" eb="8">
      <t>テキゴウ</t>
    </rPh>
    <phoneticPr fontId="2"/>
  </si>
  <si>
    <t xml:space="preserve">●点検項目について、介護給付及び第１号事業で内容が基本的に同じものは1つにまとめています。適宜読み替えてください。
（例）・指定地域密着型通所介護→指定介護予防通所型サービス
　　　・居宅介護支援→介護予防支援，介護予防ケアマネジメント
　　　・居宅介護支援事業者→介護予防支援事業者，地域包括支援センター等
　　　・居宅サービス計画→介護予防サービス計画，介護予防ケアプラン
</t>
    <phoneticPr fontId="2"/>
  </si>
  <si>
    <t>↓</t>
    <phoneticPr fontId="2"/>
  </si>
  <si>
    <t>(</t>
    <phoneticPr fontId="2"/>
  </si>
  <si>
    <t>)</t>
    <phoneticPr fontId="2"/>
  </si>
  <si>
    <t>事業の目的及び運営の方針</t>
    <phoneticPr fontId="2"/>
  </si>
  <si>
    <t>従業員の職種、員数及び職務の内容</t>
    <phoneticPr fontId="2"/>
  </si>
  <si>
    <t>営業日及び営業時間、提供日及び提供時間</t>
    <phoneticPr fontId="2"/>
  </si>
  <si>
    <t>利用定員</t>
    <phoneticPr fontId="2"/>
  </si>
  <si>
    <t>サービスの内容及び利用料その他の費用の額</t>
    <phoneticPr fontId="2"/>
  </si>
  <si>
    <t>通常の事業の実施地域</t>
    <phoneticPr fontId="2"/>
  </si>
  <si>
    <t>サービス利用に当たっての留意事項</t>
    <phoneticPr fontId="2"/>
  </si>
  <si>
    <t>緊急時における対応方法</t>
    <phoneticPr fontId="2"/>
  </si>
  <si>
    <t>非常災害対策</t>
    <phoneticPr fontId="2"/>
  </si>
  <si>
    <t>虐待の防止のための措置に関する事項</t>
    <phoneticPr fontId="2"/>
  </si>
  <si>
    <t>その他の運営に関する重要事項</t>
    <phoneticPr fontId="2"/>
  </si>
  <si>
    <t>１　介護報酬の請求</t>
    <rPh sb="2" eb="4">
      <t>カイゴ</t>
    </rPh>
    <rPh sb="4" eb="6">
      <t>ホウシュウ</t>
    </rPh>
    <rPh sb="7" eb="9">
      <t>セイキュウ</t>
    </rPh>
    <phoneticPr fontId="2"/>
  </si>
  <si>
    <t xml:space="preserve"> Ａ　帰宅を準備する時間は含めていない。</t>
    <rPh sb="3" eb="5">
      <t>キタク</t>
    </rPh>
    <rPh sb="6" eb="8">
      <t>ジュンビ</t>
    </rPh>
    <rPh sb="10" eb="12">
      <t>ジカン</t>
    </rPh>
    <rPh sb="13" eb="14">
      <t>フク</t>
    </rPh>
    <phoneticPr fontId="2"/>
  </si>
  <si>
    <t xml:space="preserve"> Ｂ　帰宅を準備する時間を含めている。</t>
    <rPh sb="3" eb="5">
      <t>キタク</t>
    </rPh>
    <rPh sb="6" eb="8">
      <t>ジュンビ</t>
    </rPh>
    <rPh sb="10" eb="12">
      <t>ジカン</t>
    </rPh>
    <rPh sb="13" eb="14">
      <t>フク</t>
    </rPh>
    <phoneticPr fontId="2"/>
  </si>
  <si>
    <t xml:space="preserve"> Ａ　送迎時間を除いた時間をサービス提供時間としている。</t>
    <phoneticPr fontId="2"/>
  </si>
  <si>
    <t xml:space="preserve"> Ｂ　送迎時間を含めてサービス提供時間としている。</t>
    <phoneticPr fontId="2"/>
  </si>
  <si>
    <t xml:space="preserve"> Ａ　①、②ともに満たしている</t>
    <rPh sb="9" eb="10">
      <t>ミ</t>
    </rPh>
    <phoneticPr fontId="2"/>
  </si>
  <si>
    <t xml:space="preserve"> Ｂ　満たしていない</t>
    <rPh sb="3" eb="4">
      <t>ミ</t>
    </rPh>
    <phoneticPr fontId="2"/>
  </si>
  <si>
    <t>　単位ごとに１営業日当たりの平均利用者数が、寒川町に届出されている定員を超過した月がありますか。
　※ 平均利用者数＝単位ごとの月の利用者数の合計÷営業日数</t>
    <rPh sb="1" eb="3">
      <t>タンイ</t>
    </rPh>
    <rPh sb="7" eb="9">
      <t>エイギョウ</t>
    </rPh>
    <rPh sb="9" eb="11">
      <t>ヒア</t>
    </rPh>
    <rPh sb="14" eb="16">
      <t>ヘイキン</t>
    </rPh>
    <rPh sb="16" eb="18">
      <t>リヨウ</t>
    </rPh>
    <rPh sb="18" eb="19">
      <t>シャ</t>
    </rPh>
    <rPh sb="19" eb="20">
      <t>スウ</t>
    </rPh>
    <rPh sb="22" eb="25">
      <t>サムカワマチ</t>
    </rPh>
    <rPh sb="26" eb="28">
      <t>トドケデ</t>
    </rPh>
    <rPh sb="33" eb="35">
      <t>テイイン</t>
    </rPh>
    <rPh sb="36" eb="38">
      <t>チョウカ</t>
    </rPh>
    <rPh sb="40" eb="41">
      <t>ツキ</t>
    </rPh>
    <phoneticPr fontId="2"/>
  </si>
  <si>
    <t xml:space="preserve"> 下記に記載の解釈通知の内容を理解し、当該通知内容に沿った加算サービスの提供を行っていますか。</t>
    <rPh sb="1" eb="3">
      <t>カキ</t>
    </rPh>
    <rPh sb="4" eb="6">
      <t>キサイ</t>
    </rPh>
    <rPh sb="7" eb="9">
      <t>カイシャク</t>
    </rPh>
    <rPh sb="9" eb="11">
      <t>ツウチ</t>
    </rPh>
    <rPh sb="12" eb="14">
      <t>ナイヨウ</t>
    </rPh>
    <rPh sb="15" eb="17">
      <t>リカイ</t>
    </rPh>
    <rPh sb="19" eb="21">
      <t>トウガイ</t>
    </rPh>
    <rPh sb="21" eb="23">
      <t>ツウチ</t>
    </rPh>
    <rPh sb="23" eb="25">
      <t>ナイヨウ</t>
    </rPh>
    <rPh sb="26" eb="27">
      <t>ソ</t>
    </rPh>
    <rPh sb="29" eb="31">
      <t>カサン</t>
    </rPh>
    <rPh sb="36" eb="38">
      <t>テイキョウ</t>
    </rPh>
    <rPh sb="39" eb="40">
      <t>オコナ</t>
    </rPh>
    <phoneticPr fontId="2"/>
  </si>
  <si>
    <t>　指定基準に規定する介護職員又は看護職員の員数に加え、介護職員又は看護職員を常勤換算方法で２以上確保していますか。</t>
    <rPh sb="1" eb="3">
      <t>シテイ</t>
    </rPh>
    <rPh sb="3" eb="5">
      <t>キジュン</t>
    </rPh>
    <rPh sb="6" eb="8">
      <t>キテイ</t>
    </rPh>
    <rPh sb="10" eb="12">
      <t>カイゴ</t>
    </rPh>
    <rPh sb="12" eb="14">
      <t>ショクイン</t>
    </rPh>
    <rPh sb="14" eb="15">
      <t>マタ</t>
    </rPh>
    <rPh sb="16" eb="18">
      <t>カンゴ</t>
    </rPh>
    <rPh sb="18" eb="20">
      <t>ショクイン</t>
    </rPh>
    <rPh sb="21" eb="23">
      <t>インスウ</t>
    </rPh>
    <rPh sb="24" eb="25">
      <t>クワ</t>
    </rPh>
    <rPh sb="27" eb="29">
      <t>カイゴ</t>
    </rPh>
    <rPh sb="29" eb="31">
      <t>ショクイン</t>
    </rPh>
    <rPh sb="31" eb="32">
      <t>マタ</t>
    </rPh>
    <rPh sb="33" eb="35">
      <t>カンゴ</t>
    </rPh>
    <rPh sb="35" eb="37">
      <t>ショクイン</t>
    </rPh>
    <rPh sb="38" eb="40">
      <t>ジョウキン</t>
    </rPh>
    <rPh sb="40" eb="42">
      <t>カンサン</t>
    </rPh>
    <rPh sb="42" eb="44">
      <t>ホウホウ</t>
    </rPh>
    <rPh sb="46" eb="48">
      <t>イジョウ</t>
    </rPh>
    <rPh sb="48" eb="50">
      <t>カクホ</t>
    </rPh>
    <phoneticPr fontId="2"/>
  </si>
  <si>
    <t>人(b)</t>
    <rPh sb="0" eb="1">
      <t>ニン</t>
    </rPh>
    <phoneticPr fontId="2"/>
  </si>
  <si>
    <t>人(ｃ)</t>
    <rPh sb="0" eb="1">
      <t>ニン</t>
    </rPh>
    <phoneticPr fontId="2"/>
  </si>
  <si>
    <t>　前年度又は届出日が属する月の前３月の期間における利用者の総数のうち、要介護状態区分が要介護３以上の利用者の占める割合が30％以上ですか。</t>
    <rPh sb="1" eb="4">
      <t>ゼンネンド</t>
    </rPh>
    <rPh sb="4" eb="5">
      <t>マタ</t>
    </rPh>
    <rPh sb="6" eb="7">
      <t>トド</t>
    </rPh>
    <rPh sb="7" eb="8">
      <t>デ</t>
    </rPh>
    <rPh sb="8" eb="9">
      <t>ビ</t>
    </rPh>
    <rPh sb="10" eb="11">
      <t>ゾク</t>
    </rPh>
    <rPh sb="13" eb="14">
      <t>ツキ</t>
    </rPh>
    <rPh sb="15" eb="16">
      <t>マエ</t>
    </rPh>
    <rPh sb="17" eb="18">
      <t>ゲツ</t>
    </rPh>
    <rPh sb="19" eb="21">
      <t>キカン</t>
    </rPh>
    <rPh sb="25" eb="28">
      <t>リヨウシャ</t>
    </rPh>
    <rPh sb="29" eb="31">
      <t>ソウスウ</t>
    </rPh>
    <rPh sb="35" eb="38">
      <t>ヨウカイゴ</t>
    </rPh>
    <rPh sb="38" eb="40">
      <t>ジョウタイ</t>
    </rPh>
    <rPh sb="40" eb="42">
      <t>クブン</t>
    </rPh>
    <rPh sb="43" eb="44">
      <t>ヨウ</t>
    </rPh>
    <rPh sb="44" eb="46">
      <t>カイゴ</t>
    </rPh>
    <rPh sb="47" eb="49">
      <t>イジョウ</t>
    </rPh>
    <rPh sb="50" eb="53">
      <t>リヨウシャ</t>
    </rPh>
    <rPh sb="54" eb="55">
      <t>シ</t>
    </rPh>
    <rPh sb="57" eb="59">
      <t>ワリアイ</t>
    </rPh>
    <rPh sb="63" eb="65">
      <t>イジョウ</t>
    </rPh>
    <phoneticPr fontId="2"/>
  </si>
  <si>
    <t>利用者総数</t>
    <rPh sb="0" eb="3">
      <t>リヨウシャ</t>
    </rPh>
    <rPh sb="3" eb="5">
      <t>ソウスウ</t>
    </rPh>
    <phoneticPr fontId="2"/>
  </si>
  <si>
    <t>Ⅱ〈前３月の月平均〉　　※届出を行った月以降においても、直近三月間の職員又は利用者の割合につき、毎月継続的に所定の割合を維持しなければなりません。</t>
    <rPh sb="2" eb="3">
      <t>ゼン</t>
    </rPh>
    <rPh sb="4" eb="5">
      <t>ガツ</t>
    </rPh>
    <rPh sb="6" eb="7">
      <t>ツキ</t>
    </rPh>
    <rPh sb="7" eb="9">
      <t>ヘイキン</t>
    </rPh>
    <phoneticPr fontId="2"/>
  </si>
  <si>
    <t>　④</t>
    <phoneticPr fontId="2"/>
  </si>
  <si>
    <t>サービス種類　　地域密着型通所介護　　　　　　　　　　　　　　　　　　　　　　　　　　　　　　　　　　　　　　　　　　</t>
    <rPh sb="4" eb="6">
      <t>シュルイ</t>
    </rPh>
    <rPh sb="8" eb="12">
      <t>チイキミッチャク</t>
    </rPh>
    <rPh sb="12" eb="13">
      <t>ガタ</t>
    </rPh>
    <rPh sb="13" eb="15">
      <t>ツウショ</t>
    </rPh>
    <rPh sb="15" eb="17">
      <t>カイゴ</t>
    </rPh>
    <phoneticPr fontId="2"/>
  </si>
  <si>
    <t>事業所番号　　14　　　　　　　　　　　　 事業所名　　　　　　　　　　　　　　　　　　　　　　　　　　　　　　　　　　　　　</t>
    <rPh sb="0" eb="2">
      <t>ジギョウ</t>
    </rPh>
    <rPh sb="2" eb="3">
      <t>ショ</t>
    </rPh>
    <rPh sb="3" eb="5">
      <t>バンゴウ</t>
    </rPh>
    <rPh sb="22" eb="25">
      <t>ジギョウショ</t>
    </rPh>
    <rPh sb="25" eb="26">
      <t>メイ</t>
    </rPh>
    <phoneticPr fontId="2"/>
  </si>
  <si>
    <t>事業所番号　　14　　　　　　　　　　　　 事業所名　　　　　　　　　　　　　　　　　　　　　　　　　　　　　　　　　　　　　</t>
    <phoneticPr fontId="2"/>
  </si>
  <si>
    <t>サービス種類　　地域密着型通所介護　　　　　　　　　　　　　　　　　　　　　　　　　　　　　　　　　　　　　　　　　　</t>
    <phoneticPr fontId="2"/>
  </si>
  <si>
    <t>事業所番号　　14　　　　　　　　　　　　 事業所名　　　　　　　　　　　　　　　　　　　　　　　　　　　　　　　　　　　　　</t>
    <rPh sb="0" eb="3">
      <t>ジギョウショ</t>
    </rPh>
    <rPh sb="3" eb="5">
      <t>バンゴウ</t>
    </rPh>
    <rPh sb="22" eb="25">
      <t>ジギョウショ</t>
    </rPh>
    <rPh sb="25" eb="26">
      <t>メイ</t>
    </rPh>
    <phoneticPr fontId="2"/>
  </si>
  <si>
    <t>生活機能向上連携加算（Ⅰ）　チェック表</t>
    <rPh sb="0" eb="2">
      <t>セイカツ</t>
    </rPh>
    <rPh sb="2" eb="4">
      <t>キノウ</t>
    </rPh>
    <rPh sb="4" eb="6">
      <t>コウジョウ</t>
    </rPh>
    <rPh sb="6" eb="8">
      <t>レンケイ</t>
    </rPh>
    <rPh sb="8" eb="10">
      <t>カサン</t>
    </rPh>
    <rPh sb="18" eb="19">
      <t>ヒョウ</t>
    </rPh>
    <phoneticPr fontId="2"/>
  </si>
  <si>
    <r>
      <t>　機能訓練指導員を１以上配置していますか</t>
    </r>
    <r>
      <rPr>
        <sz val="11"/>
        <rFont val="ＭＳ Ｐゴシック"/>
        <family val="3"/>
        <charset val="128"/>
      </rPr>
      <t>。</t>
    </r>
    <rPh sb="1" eb="3">
      <t>キノウ</t>
    </rPh>
    <rPh sb="3" eb="5">
      <t>クンレン</t>
    </rPh>
    <rPh sb="5" eb="8">
      <t>シドウイン</t>
    </rPh>
    <rPh sb="10" eb="12">
      <t>イジョウ</t>
    </rPh>
    <rPh sb="12" eb="14">
      <t>ハイチ</t>
    </rPh>
    <phoneticPr fontId="2"/>
  </si>
  <si>
    <t>　ハ　ＬＩＦＥへの提出情報及びフィードバック情報等も活用し、多職種が共同して、施設の特性やサービス提供の在り方について検証を行う（Check）。</t>
    <phoneticPr fontId="29"/>
  </si>
  <si>
    <t>　ニ　検証結果に基づき、入所者の施設サービス計画を適切に見直し、施設全体として、サービスの質の更なる向上に努める（Action）。</t>
    <phoneticPr fontId="29"/>
  </si>
  <si>
    <t>　イ　入所者の心身の状況等に係る基本的な情報に基づき、適切なサービスを提供するための施設サービス計画を作成する（Plan）。</t>
    <phoneticPr fontId="29"/>
  </si>
  <si>
    <t>　ロ　サービスの提供に当たっては、施設サービス計画に基づいて、入所者の自立支援や重度化防止に資する介護を実施する（Do）。</t>
    <phoneticPr fontId="29"/>
  </si>
  <si>
    <t>サービス種類　　介護予防通所型サービス　　　　　　　　　　　　　　　　　　　　　　　　　　　　　　　　　　　　　　　　　　</t>
    <phoneticPr fontId="2"/>
  </si>
  <si>
    <t>　生活相談員は、右の資格に該当する者ですか。</t>
    <rPh sb="1" eb="3">
      <t>セイカツ</t>
    </rPh>
    <rPh sb="3" eb="6">
      <t>ソウダンイン</t>
    </rPh>
    <rPh sb="8" eb="9">
      <t>ミギ</t>
    </rPh>
    <rPh sb="10" eb="12">
      <t>シカク</t>
    </rPh>
    <rPh sb="13" eb="15">
      <t>ガイトウ</t>
    </rPh>
    <rPh sb="17" eb="18">
      <t>モノ</t>
    </rPh>
    <phoneticPr fontId="2"/>
  </si>
  <si>
    <t>　説明後、内容を確認した旨の同意を文書で得ていますか。（利用者全員から同意がなければ「いいえ」）※電磁的方法も可。</t>
    <rPh sb="1" eb="4">
      <t>セツメイゴ</t>
    </rPh>
    <rPh sb="5" eb="7">
      <t>ナイヨウ</t>
    </rPh>
    <rPh sb="8" eb="10">
      <t>カクニン</t>
    </rPh>
    <rPh sb="12" eb="13">
      <t>ムネ</t>
    </rPh>
    <rPh sb="14" eb="16">
      <t>ドウイ</t>
    </rPh>
    <rPh sb="17" eb="19">
      <t>ブンショ</t>
    </rPh>
    <rPh sb="20" eb="21">
      <t>エ</t>
    </rPh>
    <rPh sb="28" eb="31">
      <t>リヨウシャ</t>
    </rPh>
    <rPh sb="31" eb="33">
      <t>ゼンイン</t>
    </rPh>
    <rPh sb="35" eb="37">
      <t>ドウイ</t>
    </rPh>
    <rPh sb="55" eb="56">
      <t>カ</t>
    </rPh>
    <phoneticPr fontId="2"/>
  </si>
  <si>
    <t>※4で「いいえ」と記入した事業所は、日常生活に要する費用の取扱いが不適切な可能性があります。「通所介護等における日常生活に要する費用の取扱いについて」（平成12年３月30日老企第54号）を再確認し、適正な費用負担となるよう改善してください。</t>
    <rPh sb="9" eb="11">
      <t>キニュウ</t>
    </rPh>
    <rPh sb="13" eb="16">
      <t>ジギョウショ</t>
    </rPh>
    <rPh sb="18" eb="20">
      <t>ニチジョウ</t>
    </rPh>
    <rPh sb="20" eb="22">
      <t>セイカツ</t>
    </rPh>
    <rPh sb="23" eb="24">
      <t>ヨウ</t>
    </rPh>
    <rPh sb="26" eb="28">
      <t>ヒヨウ</t>
    </rPh>
    <rPh sb="29" eb="31">
      <t>トリアツカ</t>
    </rPh>
    <rPh sb="33" eb="36">
      <t>フテキセツ</t>
    </rPh>
    <rPh sb="37" eb="40">
      <t>カノウセイ</t>
    </rPh>
    <rPh sb="47" eb="49">
      <t>ツウショ</t>
    </rPh>
    <rPh sb="49" eb="51">
      <t>カイゴ</t>
    </rPh>
    <rPh sb="51" eb="52">
      <t>トウ</t>
    </rPh>
    <rPh sb="56" eb="58">
      <t>ニチジョウ</t>
    </rPh>
    <rPh sb="58" eb="60">
      <t>セイカツ</t>
    </rPh>
    <rPh sb="61" eb="62">
      <t>ヨウ</t>
    </rPh>
    <rPh sb="64" eb="66">
      <t>ヒヨウ</t>
    </rPh>
    <rPh sb="67" eb="69">
      <t>トリアツカイ</t>
    </rPh>
    <rPh sb="76" eb="78">
      <t>ヘイセイ</t>
    </rPh>
    <rPh sb="80" eb="81">
      <t>ネン</t>
    </rPh>
    <rPh sb="82" eb="83">
      <t>ツキ</t>
    </rPh>
    <rPh sb="85" eb="86">
      <t>ヒ</t>
    </rPh>
    <phoneticPr fontId="2"/>
  </si>
  <si>
    <t>　（3で「はい」と記入した場合）…通常のサービス提供時間と延長時間を分けて記載していますか。</t>
    <rPh sb="9" eb="11">
      <t>キニュウ</t>
    </rPh>
    <rPh sb="13" eb="15">
      <t>バアイ</t>
    </rPh>
    <rPh sb="17" eb="19">
      <t>ツウジョウ</t>
    </rPh>
    <rPh sb="24" eb="26">
      <t>テイキョウ</t>
    </rPh>
    <rPh sb="26" eb="28">
      <t>ジカン</t>
    </rPh>
    <rPh sb="29" eb="31">
      <t>エンチョウ</t>
    </rPh>
    <rPh sb="31" eb="33">
      <t>ジカン</t>
    </rPh>
    <rPh sb="34" eb="35">
      <t>ワ</t>
    </rPh>
    <rPh sb="37" eb="39">
      <t>キサイ</t>
    </rPh>
    <phoneticPr fontId="2"/>
  </si>
  <si>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ない。</t>
    <phoneticPr fontId="2"/>
  </si>
  <si>
    <t>　身体的拘束等を行う場合には、その態様及び時間、その際の利用者の心身の状況並びに緊急やむを得ない理由を記録している。</t>
    <phoneticPr fontId="2"/>
  </si>
  <si>
    <t>　（9で「はい」と記入した場合）…あらかじめ地域密着型通所介護計画に位置づけてありますか。</t>
    <rPh sb="9" eb="11">
      <t>キニュウ</t>
    </rPh>
    <rPh sb="13" eb="15">
      <t>バアイ</t>
    </rPh>
    <rPh sb="22" eb="24">
      <t>チイキ</t>
    </rPh>
    <rPh sb="24" eb="26">
      <t>ミッチャク</t>
    </rPh>
    <rPh sb="26" eb="27">
      <t>ガタ</t>
    </rPh>
    <rPh sb="27" eb="29">
      <t>ツウショ</t>
    </rPh>
    <rPh sb="29" eb="31">
      <t>カイゴ</t>
    </rPh>
    <rPh sb="31" eb="33">
      <t>ケイカク</t>
    </rPh>
    <rPh sb="34" eb="36">
      <t>イチ</t>
    </rPh>
    <phoneticPr fontId="2"/>
  </si>
  <si>
    <t>　（9で「はい」と記入した場合）…屋外でサービス提供を行うことにより、効果的な機能訓練になると見込めますか。</t>
    <rPh sb="9" eb="11">
      <t>キニュウ</t>
    </rPh>
    <rPh sb="13" eb="15">
      <t>バアイ</t>
    </rPh>
    <rPh sb="17" eb="19">
      <t>オクガイ</t>
    </rPh>
    <rPh sb="24" eb="26">
      <t>テイキョウ</t>
    </rPh>
    <rPh sb="27" eb="28">
      <t>オコナ</t>
    </rPh>
    <rPh sb="35" eb="38">
      <t>コウカテキ</t>
    </rPh>
    <rPh sb="39" eb="41">
      <t>キノウ</t>
    </rPh>
    <rPh sb="41" eb="43">
      <t>クンレン</t>
    </rPh>
    <rPh sb="47" eb="49">
      <t>ミコ</t>
    </rPh>
    <phoneticPr fontId="2"/>
  </si>
  <si>
    <t>　（9で「はい」と記入した場合）…屋外でのサービスはどんなサービスですか。具体的に記入してください。またどのような点を効果的な機能訓練としていますか。</t>
    <rPh sb="9" eb="11">
      <t>キニュウ</t>
    </rPh>
    <rPh sb="13" eb="15">
      <t>バアイ</t>
    </rPh>
    <rPh sb="17" eb="19">
      <t>オクガイ</t>
    </rPh>
    <rPh sb="37" eb="40">
      <t>グタイテキ</t>
    </rPh>
    <rPh sb="41" eb="43">
      <t>キニュウ</t>
    </rPh>
    <rPh sb="57" eb="58">
      <t>テン</t>
    </rPh>
    <rPh sb="59" eb="62">
      <t>コウカテキ</t>
    </rPh>
    <rPh sb="63" eb="65">
      <t>キノウ</t>
    </rPh>
    <rPh sb="65" eb="67">
      <t>クンレン</t>
    </rPh>
    <phoneticPr fontId="2"/>
  </si>
  <si>
    <t>　利用者が、次のいずれかに該当する場合は、遅滞なく意見を付してその旨を市町村に通知していますか。（事例がない場合は斜線）
　① 正当な理由なしにサービスの利用に関する指示に従わないことにより、要介護状態の程度を増進させたと認められるとき。
　② 偽りその他不正の行為によって保険給付（第１号事業支給費）を受け、又は受けようとしたとき。</t>
    <rPh sb="1" eb="4">
      <t>リヨウシャ</t>
    </rPh>
    <rPh sb="6" eb="7">
      <t>ツギ</t>
    </rPh>
    <rPh sb="13" eb="15">
      <t>ガイトウ</t>
    </rPh>
    <rPh sb="17" eb="19">
      <t>バアイ</t>
    </rPh>
    <rPh sb="21" eb="23">
      <t>チタイ</t>
    </rPh>
    <rPh sb="25" eb="27">
      <t>イケン</t>
    </rPh>
    <rPh sb="28" eb="29">
      <t>フ</t>
    </rPh>
    <rPh sb="33" eb="34">
      <t>ムネ</t>
    </rPh>
    <rPh sb="35" eb="38">
      <t>シチョウソン</t>
    </rPh>
    <rPh sb="39" eb="41">
      <t>ツウチ</t>
    </rPh>
    <rPh sb="49" eb="51">
      <t>ジレイ</t>
    </rPh>
    <rPh sb="54" eb="56">
      <t>バアイ</t>
    </rPh>
    <rPh sb="57" eb="59">
      <t>シャセン</t>
    </rPh>
    <rPh sb="64" eb="66">
      <t>セイトウ</t>
    </rPh>
    <rPh sb="67" eb="69">
      <t>リユウ</t>
    </rPh>
    <phoneticPr fontId="2"/>
  </si>
  <si>
    <t>　法定代理受領サービスに該当しないサービスの提供に係る利用料の支払いを受けた場合は、サービスの内容、費用の額その他必要と認められる事項を記載したサービス提供証明書を利用者に対して交付していますか。※ケースがない場合は斜線</t>
    <rPh sb="1" eb="3">
      <t>ホウテイ</t>
    </rPh>
    <rPh sb="3" eb="5">
      <t>ダイリ</t>
    </rPh>
    <rPh sb="5" eb="7">
      <t>ジュリョウ</t>
    </rPh>
    <rPh sb="12" eb="14">
      <t>ガイトウ</t>
    </rPh>
    <rPh sb="22" eb="24">
      <t>テイキョウ</t>
    </rPh>
    <rPh sb="25" eb="26">
      <t>カカ</t>
    </rPh>
    <rPh sb="27" eb="30">
      <t>リヨウリョウ</t>
    </rPh>
    <rPh sb="31" eb="33">
      <t>シハラ</t>
    </rPh>
    <rPh sb="35" eb="36">
      <t>ウ</t>
    </rPh>
    <rPh sb="38" eb="40">
      <t>バアイ</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1">
      <t>ショウメイショ</t>
    </rPh>
    <rPh sb="82" eb="85">
      <t>リヨウシャ</t>
    </rPh>
    <rPh sb="86" eb="87">
      <t>タイ</t>
    </rPh>
    <rPh sb="89" eb="91">
      <t>コウフ</t>
    </rPh>
    <rPh sb="105" eb="107">
      <t>バアイ</t>
    </rPh>
    <rPh sb="108" eb="110">
      <t>シャセン</t>
    </rPh>
    <phoneticPr fontId="2"/>
  </si>
  <si>
    <t>※看護職員等の免許など、職種として必要な確認書類は事業所で写し等を保管しておいてください。</t>
    <rPh sb="1" eb="3">
      <t>カンゴ</t>
    </rPh>
    <rPh sb="3" eb="5">
      <t>ショクイン</t>
    </rPh>
    <rPh sb="5" eb="6">
      <t>トウ</t>
    </rPh>
    <rPh sb="7" eb="9">
      <t>メンキョ</t>
    </rPh>
    <rPh sb="12" eb="14">
      <t>ショクシュ</t>
    </rPh>
    <rPh sb="17" eb="19">
      <t>ヒツヨウ</t>
    </rPh>
    <rPh sb="20" eb="22">
      <t>カクニン</t>
    </rPh>
    <rPh sb="22" eb="24">
      <t>ショルイ</t>
    </rPh>
    <rPh sb="25" eb="28">
      <t>ジギョウショ</t>
    </rPh>
    <rPh sb="29" eb="30">
      <t>ウツ</t>
    </rPh>
    <rPh sb="31" eb="32">
      <t>トウ</t>
    </rPh>
    <rPh sb="33" eb="35">
      <t>ホカン</t>
    </rPh>
    <phoneticPr fontId="2"/>
  </si>
  <si>
    <t>　次の内容※1を事業所の誰もが見やすい場所に掲示若しくは備え付け、いつでも自由に閲覧出来る様にしていますか。　
※1運営規程の概要、従業者の勤務の体制その他の利用申込者のサービスの選択に資すると認められる重要事項
※2令和7年4月より重要事項をウェブサイトに掲載することとなります。</t>
    <rPh sb="1" eb="2">
      <t>ツギ</t>
    </rPh>
    <rPh sb="3" eb="5">
      <t>ナイヨウ</t>
    </rPh>
    <rPh sb="8" eb="11">
      <t>ジギョウショ</t>
    </rPh>
    <rPh sb="12" eb="13">
      <t>ダレ</t>
    </rPh>
    <rPh sb="15" eb="16">
      <t>ミ</t>
    </rPh>
    <rPh sb="19" eb="21">
      <t>バショ</t>
    </rPh>
    <rPh sb="22" eb="24">
      <t>ケイジ</t>
    </rPh>
    <rPh sb="24" eb="25">
      <t>モ</t>
    </rPh>
    <rPh sb="42" eb="44">
      <t>_x0000__x0001_</t>
    </rPh>
    <rPh sb="45" eb="46">
      <t/>
    </rPh>
    <phoneticPr fontId="2"/>
  </si>
  <si>
    <t>３７　記録の整備</t>
    <phoneticPr fontId="2"/>
  </si>
  <si>
    <t>　従業者、設備、備品及び会計に関する諸記録並びに利用者に対するサービスの提供に関する記録を整備している。
①（地域密着型）通所介護計画
②提供した具体的なサービスの内容等の記録
③身体的拘束等の態様及び時間、その際の利用者の心身の状況並びに緊急やむを得ない理由の記録
④市町村への通知に係る記録
⑤苦情の内容等の記録
⑥事故の状況及び事故に際して採った処置についての記録
⑦運営推進会議における報告、評価、要望、助言等の記録</t>
    <phoneticPr fontId="2"/>
  </si>
  <si>
    <t>　会計に関する記録（サービスの提供に係る保険給付の請求に関するものに限る）及び利用者に対するサービスの提供に関する記録をその完結の日から５年間保存している。</t>
    <rPh sb="1" eb="3">
      <t>カイケイ</t>
    </rPh>
    <rPh sb="4" eb="5">
      <t>カン</t>
    </rPh>
    <rPh sb="7" eb="9">
      <t>キロク</t>
    </rPh>
    <rPh sb="15" eb="17">
      <t>テイキョウ</t>
    </rPh>
    <rPh sb="18" eb="19">
      <t>カカ</t>
    </rPh>
    <rPh sb="20" eb="22">
      <t>ホケン</t>
    </rPh>
    <rPh sb="22" eb="24">
      <t>キュウフ</t>
    </rPh>
    <rPh sb="25" eb="27">
      <t>セイキュウ</t>
    </rPh>
    <rPh sb="28" eb="29">
      <t>カン</t>
    </rPh>
    <rPh sb="34" eb="35">
      <t>カギ</t>
    </rPh>
    <rPh sb="37" eb="38">
      <t>オヨ</t>
    </rPh>
    <rPh sb="39" eb="42">
      <t>リヨウシャ</t>
    </rPh>
    <rPh sb="43" eb="44">
      <t>タイ</t>
    </rPh>
    <rPh sb="51" eb="53">
      <t>テイキョウ</t>
    </rPh>
    <rPh sb="54" eb="55">
      <t>カン</t>
    </rPh>
    <rPh sb="57" eb="59">
      <t>キロク</t>
    </rPh>
    <rPh sb="62" eb="64">
      <t>カンケツ</t>
    </rPh>
    <rPh sb="65" eb="66">
      <t>ヒ</t>
    </rPh>
    <rPh sb="69" eb="71">
      <t>ネンカン</t>
    </rPh>
    <rPh sb="71" eb="73">
      <t>ホゾン</t>
    </rPh>
    <phoneticPr fontId="2"/>
  </si>
  <si>
    <t>２　加算について</t>
    <rPh sb="2" eb="4">
      <t>カサン</t>
    </rPh>
    <phoneticPr fontId="2"/>
  </si>
  <si>
    <t>　（1で「いいえ」と答えた場合）…今回の運営状況報告書の人員基準はすべて基準以上ですか。</t>
    <rPh sb="10" eb="11">
      <t>コタ</t>
    </rPh>
    <rPh sb="13" eb="15">
      <t>バアイ</t>
    </rPh>
    <rPh sb="17" eb="19">
      <t>コンカイ</t>
    </rPh>
    <rPh sb="20" eb="22">
      <t>ウンエイ</t>
    </rPh>
    <rPh sb="22" eb="24">
      <t>ジョウキョウ</t>
    </rPh>
    <rPh sb="24" eb="27">
      <t>ホウコクショ</t>
    </rPh>
    <rPh sb="28" eb="30">
      <t>ジンイン</t>
    </rPh>
    <rPh sb="30" eb="32">
      <t>キジュン</t>
    </rPh>
    <rPh sb="36" eb="38">
      <t>キジュン</t>
    </rPh>
    <rPh sb="38" eb="40">
      <t>イジョウ</t>
    </rPh>
    <phoneticPr fontId="2"/>
  </si>
  <si>
    <t>　（3で「いいえ」と答えた場合）…利用定員超過による減算を行っていますか。</t>
    <rPh sb="10" eb="11">
      <t>コタ</t>
    </rPh>
    <rPh sb="13" eb="15">
      <t>バアイ</t>
    </rPh>
    <rPh sb="17" eb="19">
      <t>リヨウ</t>
    </rPh>
    <rPh sb="19" eb="21">
      <t>テイイン</t>
    </rPh>
    <rPh sb="21" eb="23">
      <t>チョウカ</t>
    </rPh>
    <rPh sb="26" eb="28">
      <t>ゲンサン</t>
    </rPh>
    <rPh sb="29" eb="30">
      <t>オコナ</t>
    </rPh>
    <phoneticPr fontId="2"/>
  </si>
  <si>
    <t>① 入浴介助を適切に行うことができる人員及び設備を有して行われる入浴介助ですか。
　また、入浴介助に関わる職員に対し、入浴介助に関する研修等を行っていますか。
※ 加算（Ⅰ）は①のみ。</t>
    <rPh sb="71" eb="72">
      <t>オコナ</t>
    </rPh>
    <rPh sb="82" eb="84">
      <t>カサン</t>
    </rPh>
    <phoneticPr fontId="24"/>
  </si>
  <si>
    <t>②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ますか。</t>
    <phoneticPr fontId="2"/>
  </si>
  <si>
    <t>③ 事業所の機能訓練指導員、看護職員、介護職員、生活相談員その他の職種の者（以下「機能訓練指導員等」という。）が共同して、医師等との連携の下で、利用者の身体の状況、訪問により把握した居宅の浴室の環境等を踏まえて個別の入浴計画を作成していますか。
※ただし、個別の入浴計画に相当する内容を通所介護計画に記載することをもって、個別の入浴計画の作成に代えることができる。</t>
    <phoneticPr fontId="24"/>
  </si>
  <si>
    <t>④ ③の入浴計画に基づき、個浴（個別の入浴をいう。以下同じ。）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ますか。</t>
    <phoneticPr fontId="24"/>
  </si>
  <si>
    <t>①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t>
    <phoneticPr fontId="2"/>
  </si>
  <si>
    <t>②入浴介助加算（Ⅱ）は、利用者が居宅において、自身で又は家族若しくは居宅で入浴介助を行うことが想定される訪問介護員等（以下「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法士、介護福祉士、介護支援専門員等（利用者の動作及び浴室の環境の評価を行うことができる福祉用具専門相談員、機能訓練指導員を含む。）が利用者の居宅を訪問（個別機能訓練加算を取得するにあたっての訪問等を含む。）し、利用者の状態をふまえ、浴室における当該利用者の動作及び浴室の環境を評価する。その際、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t>
    <phoneticPr fontId="2"/>
  </si>
  <si>
    <t>利用定員超過減算・人員基準欠如減算に該当していませんか。</t>
    <phoneticPr fontId="2"/>
  </si>
  <si>
    <t>(Ⅰ)イの専ら機能訓練指導員の職務に従事する理学療法士等を１名以上配置することに加えて、専ら機能訓練指導員の職務に従事する理学療法士等を１名以上配置すること。この場合において、例えば１週間のうち特定の時間だけ、(Ⅰ)イの要件である専ら機能訓練を実施する理学療法士等を１名以上に加え、さらに(Ⅰ)ロの要件である専ら機能訓練を実施する理学療法士等を１名以上配置している場合は、その時間において理学療法士等から直接訓練の提供を受けた利用者のみが当該加算の算定対象となる。ただし、この場合、当該加算を算定できる人員体制を確保している曜日はあらかじめ定められ、利用者や居宅介護支援事業者に周知されている必要がある。なお、指定地域密着型通所介護事業所の看護職員が当該加算に係る機能訓練指導員の職務に従事する場合には、当該職務の時間は、指定地域密着型通所介護事業所における看護職員としての人員基準の算定に含めない。</t>
    <phoneticPr fontId="2"/>
  </si>
  <si>
    <t>　(Ⅰ)イ及び(Ⅰ)ロに係る個別機能訓練を行うにあたっては、機能訓練指導員等が共同して、利用者ごとにその目標、目標を踏まえた訓練項目、訓練実施時間、訓練実施回数等を内容とする個別機能訓練計画を作成すること。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個別機能訓練項目の設定にあたっては、利用者の生活機能の向上に資するよう複数の種類の機能訓練の項目を準備し、その項目の選択に当たっては、利用者の生活意欲の向上に繋がるよう利用者を援助すること。なお、個別機能訓練計画に相当する内容を地域密着型通所介護計画の中に記載する場合は、その記載をもって個別機能訓練計画の作成に代えることができるものとする。</t>
    <phoneticPr fontId="2"/>
  </si>
  <si>
    <t>⑥利用定員超過減算・人員基準欠如減算に該当していませんか。</t>
    <phoneticPr fontId="2"/>
  </si>
  <si>
    <t>　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同じ。）の維持・向上を図り、住み慣れた地域で居宅において可能な限り自立て暮らし続けることを目指すため設けられたものである。本加算の算定にあたっては、加算設置の趣旨をふまえた個別機能訓練計画の作成及び個別機能訓練が実施されなければならない。</t>
    <phoneticPr fontId="2"/>
  </si>
  <si>
    <t>（Ⅰ）イの専ら機能訓練指導員の職務に従事する理学療法士等を１名以上配置することに加えて、専ら機能訓練指導員の職務従事する理学療法士等を指定地域密着型通所介護を行う時間帯を通じて１名以上配置すること。この場合において、例えば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が当該加算の算定対象となる。
　ただし、この場合、当該加算を算定できる人員体制を確保している曜日はあらかじめ定められ、利用者や居宅介護支援事業者に周知されている必要がある。
　なお、指定地域密着型通所介護事業所の看護職員が当該加算に係る機能訓練指導員の職務に従事する場合には、当該職務の時間は、指定地域密着型通所介護事業所における看護職員としての人員基準の算定に含めない。</t>
    <phoneticPr fontId="2"/>
  </si>
  <si>
    <t>⑩</t>
    <phoneticPr fontId="2"/>
  </si>
  <si>
    <t>「認知症ケアに関する事例の検討や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いること。</t>
    <phoneticPr fontId="2"/>
  </si>
  <si>
    <t>言語聴覚士、歯科衛生士又は看護職員を１名以上配置していますか。　　　　　　　　　　　　　　　　　　　　　　　　　　　　　　　　</t>
    <rPh sb="0" eb="2">
      <t>ゲンゴ</t>
    </rPh>
    <rPh sb="2" eb="4">
      <t>チョウカク</t>
    </rPh>
    <rPh sb="4" eb="5">
      <t>シ</t>
    </rPh>
    <rPh sb="6" eb="8">
      <t>シカ</t>
    </rPh>
    <rPh sb="8" eb="11">
      <t>エイセイシ</t>
    </rPh>
    <rPh sb="11" eb="12">
      <t>マタ</t>
    </rPh>
    <rPh sb="13" eb="15">
      <t>カンゴ</t>
    </rPh>
    <rPh sb="15" eb="17">
      <t>ショクイン</t>
    </rPh>
    <rPh sb="19" eb="20">
      <t>メイ</t>
    </rPh>
    <rPh sb="20" eb="22">
      <t>イジョウ</t>
    </rPh>
    <rPh sb="22" eb="24">
      <t>ハイチ</t>
    </rPh>
    <phoneticPr fontId="2"/>
  </si>
  <si>
    <t>⑦口腔機能向上サービスの提供に当たっては、別途通知（「リハビリテーション・個別機能訓練加算、栄養、口腔の実施及び一体的取組について」）を参照されたい。</t>
    <phoneticPr fontId="2"/>
  </si>
  <si>
    <t>⑧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t>
    <phoneticPr fontId="24"/>
  </si>
  <si>
    <t>言語聴覚士、歯科衛生士又は看護職員を１名以上配置していますか。　　　　　　　　　　　　　　　　　　　　　　　　　　　　　　　　　　　　　</t>
    <rPh sb="0" eb="2">
      <t>ゲンゴ</t>
    </rPh>
    <rPh sb="2" eb="4">
      <t>チョウカク</t>
    </rPh>
    <rPh sb="4" eb="5">
      <t>シ</t>
    </rPh>
    <rPh sb="6" eb="8">
      <t>シカ</t>
    </rPh>
    <rPh sb="8" eb="11">
      <t>エイセイシ</t>
    </rPh>
    <rPh sb="11" eb="12">
      <t>マタ</t>
    </rPh>
    <rPh sb="13" eb="15">
      <t>カンゴ</t>
    </rPh>
    <rPh sb="15" eb="17">
      <t>ショクイン</t>
    </rPh>
    <rPh sb="19" eb="20">
      <t>メイ</t>
    </rPh>
    <rPh sb="20" eb="22">
      <t>イジョウ</t>
    </rPh>
    <rPh sb="22" eb="24">
      <t>ハイチ</t>
    </rPh>
    <phoneticPr fontId="2"/>
  </si>
  <si>
    <t>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ますか。</t>
    <phoneticPr fontId="2"/>
  </si>
  <si>
    <t>一体的サービス提供加算　チェック表</t>
    <rPh sb="0" eb="3">
      <t>イッタイテキ</t>
    </rPh>
    <rPh sb="7" eb="11">
      <t>テイキョウカサン</t>
    </rPh>
    <rPh sb="16" eb="17">
      <t>ヒョウ</t>
    </rPh>
    <phoneticPr fontId="2"/>
  </si>
  <si>
    <t>適・否</t>
    <rPh sb="0" eb="1">
      <t>テキ</t>
    </rPh>
    <rPh sb="2" eb="3">
      <t>イナ</t>
    </rPh>
    <phoneticPr fontId="2"/>
  </si>
  <si>
    <t>栄養改善加算の基準に適合しているものとして、栄養改善サービスを実施していますか。</t>
    <phoneticPr fontId="2"/>
  </si>
  <si>
    <t>口腔機能向上加算の基準に適合しているものとして、口腔機能向上サービスを実施していますか。</t>
    <phoneticPr fontId="2"/>
  </si>
  <si>
    <t>栄養改善サービス又は口腔機能向上サービスのうちいずれかのサービスを行う日を、１月につき２回以上設けていますか。</t>
    <rPh sb="0" eb="2">
      <t>エイヨウ</t>
    </rPh>
    <phoneticPr fontId="2"/>
  </si>
  <si>
    <t>はい　・　いいえ</t>
    <phoneticPr fontId="2"/>
  </si>
  <si>
    <t>栄養改善加算又は口腔機能向上加算を算定していませんか。</t>
    <rPh sb="6" eb="7">
      <t>マタ</t>
    </rPh>
    <phoneticPr fontId="2"/>
  </si>
  <si>
    <t xml:space="preserve">【厚生労働大臣が定める基準】
次のいずれにも適合すること。
イ　栄養改善加算の注に掲げる基準及び口腔機能向上加算の注に掲げる別に厚生労働大臣が定める基準に適合しているものとして市町村長に届け出て栄養改善サービス及び口腔機能向上サービスを実施していること。
ロ　利用者が通所型サービスの提供を受けた日において、当該利用者に対し、栄養改善サービス又は口腔機能向上サービスのうちいずれかのサービスを行う日を、１月につき２回以上設けていること。
【留意事項】
一体的サービス提供加算の取扱いについて（老認発0319第3号第3の3（11））
当該加算は、運動器機能向上サービスに加えて、栄養改善サービス及び口腔機能向上サービスを一体的に実施することにより、要支援者等の心身機能の改善効果を高め、介護予防に資するサービスを効果的に提供することを目的とするものである。
なお、算定に当たっては以下に留意すること。
①　栄養改善加算及び口腔機能向上加算の留意点に掲げる各選択的サービスの取扱いに従い適切に実施していること。
②　運動器機能向上サービスに加えて、栄養改善サービス及び口腔機能向上サービスを一体的に実施するに当たって、各選択的サービスを担当する専門の職種が相互に連携を図り、より効果的なサービスの提供方法等について検討すること。
</t>
    <rPh sb="221" eb="225">
      <t>リュウイジコウ</t>
    </rPh>
    <phoneticPr fontId="2"/>
  </si>
  <si>
    <t>同月中に利用者に対し、運動器機能向上加算、栄養改善加算、口腔機能向上加算又は一体的サービス提供加算のいずれかを算定できないことを理解していますか。</t>
    <rPh sb="0" eb="3">
      <t>ドウゲツチュウ</t>
    </rPh>
    <rPh sb="4" eb="7">
      <t>リヨウシャ</t>
    </rPh>
    <rPh sb="8" eb="9">
      <t>タイ</t>
    </rPh>
    <rPh sb="11" eb="13">
      <t>ウンドウ</t>
    </rPh>
    <rPh sb="13" eb="14">
      <t>キ</t>
    </rPh>
    <rPh sb="14" eb="16">
      <t>キノウ</t>
    </rPh>
    <rPh sb="16" eb="18">
      <t>コウジョウ</t>
    </rPh>
    <rPh sb="18" eb="20">
      <t>カサン</t>
    </rPh>
    <rPh sb="21" eb="23">
      <t>エイヨウ</t>
    </rPh>
    <rPh sb="23" eb="25">
      <t>カイゼン</t>
    </rPh>
    <rPh sb="25" eb="27">
      <t>カサン</t>
    </rPh>
    <rPh sb="28" eb="30">
      <t>コウクウ</t>
    </rPh>
    <rPh sb="30" eb="31">
      <t>キ</t>
    </rPh>
    <rPh sb="31" eb="32">
      <t>ノウ</t>
    </rPh>
    <rPh sb="32" eb="34">
      <t>コウジョウ</t>
    </rPh>
    <rPh sb="34" eb="36">
      <t>カサン</t>
    </rPh>
    <rPh sb="36" eb="37">
      <t>マタ</t>
    </rPh>
    <rPh sb="38" eb="40">
      <t>イッタイ</t>
    </rPh>
    <rPh sb="40" eb="41">
      <t>テキ</t>
    </rPh>
    <rPh sb="45" eb="47">
      <t>テイキョウ</t>
    </rPh>
    <rPh sb="47" eb="49">
      <t>カサン</t>
    </rPh>
    <rPh sb="55" eb="57">
      <t>サンテイ</t>
    </rPh>
    <rPh sb="64" eb="66">
      <t>リカイ</t>
    </rPh>
    <phoneticPr fontId="2"/>
  </si>
  <si>
    <t>【高齢者虐待防止措置未実施減算】</t>
    <phoneticPr fontId="2"/>
  </si>
  <si>
    <t>　虐待の発生又はその再発を防止するための、以下の措置を講じていますか。
一　サービス事業所における虐待の防止のための対策を検討する委員会（テレビ電話装置等を活用して行うことができるものとする。）を定期的に開催するとともに、その結果について、従業者に周知徹底を図ること。
二　当該サービス事業所における虐待の防止のための指針を整備すること。
三　当該サービス事業所において、従業者に対し、虐待の防止のための研修を定期的に実施すること。
四　前三号に掲げる措置を適切に実施するための担当者を置くこと</t>
    <phoneticPr fontId="2"/>
  </si>
  <si>
    <t>【業務継続計画未策定減算】</t>
    <phoneticPr fontId="2"/>
  </si>
  <si>
    <t>　感染症や非常災害の発生時において、利用者に対するサービスの提供を継続的に実施するための、以下の措置を講じていますか。
一　利用者に対するサービスの提供を継続的に実施するための、及び非常時の体制で早期の業務再開を図るための計画（以下「業務継続計画」という。）を策定し、当該業務継続計画に従い必要な措置を講じなければならない。
二　サービス事業者は、従業者に対し、業務継続計画について周知するとともに、必要な研修及び訓練を定期的に実施しなければならない。
三　サービス事業者は、定期的に業務継続計画の見直しを行い、必要に応じて業務継続計画の変更を行うものとする。</t>
    <rPh sb="266" eb="268">
      <t>ケイカク</t>
    </rPh>
    <phoneticPr fontId="2"/>
  </si>
  <si>
    <t>Ⅲ</t>
    <phoneticPr fontId="2"/>
  </si>
  <si>
    <t>　今年度４月以降の非常災害訓練の実施日又は実施予定日はいつですか。</t>
    <rPh sb="1" eb="4">
      <t>コンネンド</t>
    </rPh>
    <rPh sb="4" eb="5">
      <t>ガンネン</t>
    </rPh>
    <rPh sb="5" eb="6">
      <t>ツキ</t>
    </rPh>
    <rPh sb="6" eb="8">
      <t>イコウ</t>
    </rPh>
    <rPh sb="9" eb="11">
      <t>ヒジョウ</t>
    </rPh>
    <rPh sb="11" eb="13">
      <t>サイガイ</t>
    </rPh>
    <rPh sb="13" eb="15">
      <t>クンレン</t>
    </rPh>
    <rPh sb="16" eb="18">
      <t>ジッシ</t>
    </rPh>
    <rPh sb="18" eb="19">
      <t>ヒ</t>
    </rPh>
    <rPh sb="19" eb="20">
      <t>マタ</t>
    </rPh>
    <rPh sb="21" eb="23">
      <t>ジッシ</t>
    </rPh>
    <rPh sb="23" eb="25">
      <t>ヨテイ</t>
    </rPh>
    <rPh sb="25" eb="26">
      <t>ヒ</t>
    </rPh>
    <phoneticPr fontId="2"/>
  </si>
  <si>
    <t>　今年度４月以降の運営推進会議の実施日又は実施予定日はいつですか。</t>
    <rPh sb="1" eb="4">
      <t>コンネンド</t>
    </rPh>
    <rPh sb="4" eb="5">
      <t>セイネン</t>
    </rPh>
    <rPh sb="5" eb="6">
      <t>ツキ</t>
    </rPh>
    <rPh sb="6" eb="8">
      <t>イコウ</t>
    </rPh>
    <rPh sb="9" eb="11">
      <t>ウンエイ</t>
    </rPh>
    <rPh sb="11" eb="13">
      <t>スイシン</t>
    </rPh>
    <rPh sb="13" eb="15">
      <t>カイギ</t>
    </rPh>
    <rPh sb="16" eb="19">
      <t>ジッシビ</t>
    </rPh>
    <rPh sb="19" eb="20">
      <t>マタ</t>
    </rPh>
    <rPh sb="21" eb="23">
      <t>ジッシ</t>
    </rPh>
    <rPh sb="23" eb="25">
      <t>ヨテイ</t>
    </rPh>
    <rPh sb="25" eb="26">
      <t>ヒ</t>
    </rPh>
    <phoneticPr fontId="2"/>
  </si>
  <si>
    <t>（標準様式1）</t>
    <rPh sb="1" eb="3">
      <t>ヒョウジュン</t>
    </rPh>
    <rPh sb="3" eb="5">
      <t>ヨウシキ</t>
    </rPh>
    <phoneticPr fontId="2"/>
  </si>
  <si>
    <t>従業者の勤務の体制及び勤務形態一覧表　</t>
  </si>
  <si>
    <t>サービス種別（</t>
    <rPh sb="4" eb="6">
      <t>シュベツ</t>
    </rPh>
    <phoneticPr fontId="29"/>
  </si>
  <si>
    <t>）</t>
    <phoneticPr fontId="29"/>
  </si>
  <si>
    <t>令和</t>
    <rPh sb="0" eb="2">
      <t>レイワ</t>
    </rPh>
    <phoneticPr fontId="29"/>
  </si>
  <si>
    <t>(</t>
    <phoneticPr fontId="29"/>
  </si>
  <si>
    <t>)</t>
    <phoneticPr fontId="29"/>
  </si>
  <si>
    <t>年</t>
    <rPh sb="0" eb="1">
      <t>ネン</t>
    </rPh>
    <phoneticPr fontId="29"/>
  </si>
  <si>
    <t>月</t>
    <rPh sb="0" eb="1">
      <t>ゲツ</t>
    </rPh>
    <phoneticPr fontId="29"/>
  </si>
  <si>
    <t>事業所名（</t>
    <rPh sb="0" eb="3">
      <t>ジギョウショ</t>
    </rPh>
    <rPh sb="3" eb="4">
      <t>メイ</t>
    </rPh>
    <phoneticPr fontId="29"/>
  </si>
  <si>
    <t>(1)</t>
    <phoneticPr fontId="29"/>
  </si>
  <si>
    <t>４週</t>
  </si>
  <si>
    <t>(2)</t>
    <phoneticPr fontId="29"/>
  </si>
  <si>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</si>
  <si>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</si>
  <si>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時間/週</t>
    <rPh sb="0" eb="2">
      <t>ジカン</t>
    </rPh>
    <rPh sb="3" eb="4">
      <t>シュウ</t>
    </rPh>
    <phoneticPr fontId="29"/>
  </si>
  <si>
    <t>時間/月</t>
    <rPh sb="0" eb="2">
      <t>ジカン</t>
    </rPh>
    <rPh sb="3" eb="4">
      <t>ツキ</t>
    </rPh>
    <phoneticPr fontId="29"/>
  </si>
  <si>
    <t>当月の日数</t>
    <rPh sb="0" eb="2">
      <t>トウゲツ</t>
    </rPh>
    <rPh sb="3" eb="5">
      <t>ニッスウ</t>
    </rPh>
    <phoneticPr fontId="29"/>
  </si>
  <si>
    <t>日</t>
    <rPh sb="0" eb="1">
      <t>ニチ</t>
    </rPh>
    <phoneticPr fontId="29"/>
  </si>
  <si>
    <t>(4) 事業所全体のサービス提供単位数</t>
    <phoneticPr fontId="29"/>
  </si>
  <si>
    <t>単位</t>
    <rPh sb="0" eb="2">
      <t>タンイ</t>
    </rPh>
    <phoneticPr fontId="29"/>
  </si>
  <si>
    <t>単位目</t>
    <rPh sb="0" eb="2">
      <t>タンイ</t>
    </rPh>
    <rPh sb="2" eb="3">
      <t>メ</t>
    </rPh>
    <phoneticPr fontId="29"/>
  </si>
  <si>
    <t xml:space="preserve">(5) 当該サービス提供単位のサービス提供時間 </t>
    <rPh sb="4" eb="6">
      <t>トウガイ</t>
    </rPh>
    <rPh sb="10" eb="12">
      <t>テイキョウ</t>
    </rPh>
    <rPh sb="12" eb="14">
      <t>タンイ</t>
    </rPh>
    <rPh sb="19" eb="21">
      <t>テイキョウ</t>
    </rPh>
    <rPh sb="21" eb="23">
      <t>ジカン</t>
    </rPh>
    <phoneticPr fontId="29"/>
  </si>
  <si>
    <t>～</t>
    <phoneticPr fontId="29"/>
  </si>
  <si>
    <t>（計</t>
    <rPh sb="1" eb="2">
      <t>ケイ</t>
    </rPh>
    <phoneticPr fontId="29"/>
  </si>
  <si>
    <t>時間）</t>
    <rPh sb="0" eb="2">
      <t>ジカン</t>
    </rPh>
    <phoneticPr fontId="29"/>
  </si>
  <si>
    <t>No</t>
    <phoneticPr fontId="29"/>
  </si>
  <si>
    <t>(6) 
職種</t>
    <phoneticPr fontId="2"/>
  </si>
  <si>
    <t>(7)
勤務
形態</t>
    <phoneticPr fontId="2"/>
  </si>
  <si>
    <t>(8)
資格</t>
    <rPh sb="4" eb="6">
      <t>シカク</t>
    </rPh>
    <phoneticPr fontId="29"/>
  </si>
  <si>
    <t>(9) 氏　名</t>
    <phoneticPr fontId="2"/>
  </si>
  <si>
    <t>(10)</t>
    <phoneticPr fontId="29"/>
  </si>
  <si>
    <t>(12)
週平均
勤務時間
数</t>
    <phoneticPr fontId="29"/>
  </si>
  <si>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</si>
  <si>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1週目</t>
    <rPh sb="1" eb="2">
      <t>シュウ</t>
    </rPh>
    <rPh sb="2" eb="3">
      <t>メ</t>
    </rPh>
    <phoneticPr fontId="29"/>
  </si>
  <si>
    <t>2週目</t>
    <rPh sb="1" eb="2">
      <t>シュウ</t>
    </rPh>
    <rPh sb="2" eb="3">
      <t>メ</t>
    </rPh>
    <phoneticPr fontId="29"/>
  </si>
  <si>
    <t>3週目</t>
    <rPh sb="1" eb="2">
      <t>シュウ</t>
    </rPh>
    <rPh sb="2" eb="3">
      <t>メ</t>
    </rPh>
    <phoneticPr fontId="29"/>
  </si>
  <si>
    <t>4週目</t>
    <rPh sb="1" eb="2">
      <t>シュウ</t>
    </rPh>
    <rPh sb="2" eb="3">
      <t>メ</t>
    </rPh>
    <phoneticPr fontId="29"/>
  </si>
  <si>
    <t>5週目</t>
    <rPh sb="1" eb="2">
      <t>シュウ</t>
    </rPh>
    <rPh sb="2" eb="3">
      <t>メ</t>
    </rPh>
    <phoneticPr fontId="29"/>
  </si>
  <si>
    <t>シフト記号</t>
    <phoneticPr fontId="29"/>
  </si>
  <si>
    <t>勤務時間数</t>
    <rPh sb="0" eb="2">
      <t>キンム</t>
    </rPh>
    <rPh sb="2" eb="4">
      <t>ジカン</t>
    </rPh>
    <rPh sb="4" eb="5">
      <t>スウ</t>
    </rPh>
    <phoneticPr fontId="29"/>
  </si>
  <si>
    <t>サービス提供時間内
の勤務時間数</t>
    <rPh sb="4" eb="6">
      <t>テイキョウ</t>
    </rPh>
    <rPh sb="6" eb="9">
      <t>ジカンナイ</t>
    </rPh>
    <rPh sb="11" eb="13">
      <t>キンム</t>
    </rPh>
    <rPh sb="13" eb="15">
      <t>ジカン</t>
    </rPh>
    <rPh sb="15" eb="16">
      <t>スウ</t>
    </rPh>
    <phoneticPr fontId="29"/>
  </si>
  <si>
    <t>(14) サービス提供時間内の勤務延時間数</t>
    <phoneticPr fontId="29"/>
  </si>
  <si>
    <t>生活相談員</t>
    <rPh sb="0" eb="2">
      <t>セイカツ</t>
    </rPh>
    <rPh sb="2" eb="5">
      <t>ソウダンイン</t>
    </rPh>
    <phoneticPr fontId="29"/>
  </si>
  <si>
    <t>看護職員</t>
    <rPh sb="0" eb="2">
      <t>カンゴ</t>
    </rPh>
    <rPh sb="2" eb="4">
      <t>ショクイン</t>
    </rPh>
    <phoneticPr fontId="29"/>
  </si>
  <si>
    <t>介護職員</t>
    <rPh sb="0" eb="2">
      <t>カイゴ</t>
    </rPh>
    <rPh sb="2" eb="4">
      <t>ショクイン</t>
    </rPh>
    <phoneticPr fontId="29"/>
  </si>
  <si>
    <t>(15) 利用者数　　　</t>
    <phoneticPr fontId="29"/>
  </si>
  <si>
    <t>(16) サービス提供時間（平均提供時間）</t>
    <rPh sb="9" eb="11">
      <t>テイキョウ</t>
    </rPh>
    <rPh sb="11" eb="13">
      <t>ジカン</t>
    </rPh>
    <rPh sb="14" eb="16">
      <t>ヘイキン</t>
    </rPh>
    <rPh sb="16" eb="18">
      <t>テイキョウ</t>
    </rPh>
    <rPh sb="18" eb="20">
      <t>ジカン</t>
    </rPh>
    <phoneticPr fontId="29"/>
  </si>
  <si>
    <t>(17) 確保すべき介護職員の勤務時間数（注：記入方法参照）　　</t>
    <rPh sb="5" eb="7">
      <t>カクホ</t>
    </rPh>
    <rPh sb="10" eb="12">
      <t>カイゴ</t>
    </rPh>
    <rPh sb="12" eb="14">
      <t>ショクイン</t>
    </rPh>
    <rPh sb="15" eb="17">
      <t>キンム</t>
    </rPh>
    <rPh sb="17" eb="20">
      <t>ジカンスウ</t>
    </rPh>
    <phoneticPr fontId="29"/>
  </si>
  <si>
    <t>（参考）
(18) 1日の職種別人員内訳</t>
    <rPh sb="1" eb="3">
      <t>サンコウ</t>
    </rPh>
    <rPh sb="11" eb="12">
      <t>ニチ</t>
    </rPh>
    <rPh sb="13" eb="16">
      <t>ショクシュベツ</t>
    </rPh>
    <rPh sb="16" eb="17">
      <t>ニン</t>
    </rPh>
    <rPh sb="17" eb="18">
      <t>イン</t>
    </rPh>
    <rPh sb="18" eb="19">
      <t>ウチ</t>
    </rPh>
    <rPh sb="19" eb="20">
      <t>ヤク</t>
    </rPh>
    <phoneticPr fontId="29"/>
  </si>
  <si>
    <t>機能訓練指導員</t>
    <rPh sb="0" eb="2">
      <t>キノウ</t>
    </rPh>
    <rPh sb="2" eb="4">
      <t>クンレン</t>
    </rPh>
    <rPh sb="4" eb="7">
      <t>シドウイン</t>
    </rPh>
    <phoneticPr fontId="29"/>
  </si>
  <si>
    <t>■シフト記号表（勤務時間帯）</t>
    <rPh sb="4" eb="6">
      <t>キゴウ</t>
    </rPh>
    <rPh sb="6" eb="7">
      <t>ヒョウ</t>
    </rPh>
    <rPh sb="8" eb="10">
      <t>キンム</t>
    </rPh>
    <rPh sb="10" eb="13">
      <t>ジカンタイ</t>
    </rPh>
    <phoneticPr fontId="29"/>
  </si>
  <si>
    <t>※24時間表記</t>
  </si>
  <si>
    <t>休憩時間1時間は「1:00」、休憩時間45分は「00:45」と入力してください。</t>
    <phoneticPr fontId="29"/>
  </si>
  <si>
    <t>勤務時間</t>
    <rPh sb="0" eb="2">
      <t>キンム</t>
    </rPh>
    <rPh sb="2" eb="4">
      <t>ジカン</t>
    </rPh>
    <phoneticPr fontId="29"/>
  </si>
  <si>
    <t>サービス提供時間</t>
    <rPh sb="4" eb="6">
      <t>テイキョウ</t>
    </rPh>
    <rPh sb="6" eb="8">
      <t>ジカン</t>
    </rPh>
    <phoneticPr fontId="29"/>
  </si>
  <si>
    <t>サービス提供時間内の勤務時間</t>
    <rPh sb="4" eb="6">
      <t>テイキョウ</t>
    </rPh>
    <rPh sb="6" eb="8">
      <t>ジカン</t>
    </rPh>
    <rPh sb="8" eb="9">
      <t>ナイ</t>
    </rPh>
    <rPh sb="10" eb="12">
      <t>キンム</t>
    </rPh>
    <rPh sb="12" eb="14">
      <t>ジカン</t>
    </rPh>
    <phoneticPr fontId="29"/>
  </si>
  <si>
    <t>自由記載欄</t>
    <rPh sb="0" eb="2">
      <t>ジユウ</t>
    </rPh>
    <rPh sb="2" eb="4">
      <t>キサイ</t>
    </rPh>
    <rPh sb="4" eb="5">
      <t>ラン</t>
    </rPh>
    <phoneticPr fontId="29"/>
  </si>
  <si>
    <t>記号</t>
    <rPh sb="0" eb="2">
      <t>キゴウ</t>
    </rPh>
    <phoneticPr fontId="29"/>
  </si>
  <si>
    <t>始業時刻</t>
    <rPh sb="0" eb="2">
      <t>シギョウ</t>
    </rPh>
    <rPh sb="2" eb="4">
      <t>ジコク</t>
    </rPh>
    <phoneticPr fontId="29"/>
  </si>
  <si>
    <t>終業時刻</t>
    <rPh sb="0" eb="2">
      <t>シュウギョウ</t>
    </rPh>
    <rPh sb="2" eb="4">
      <t>ジコク</t>
    </rPh>
    <phoneticPr fontId="29"/>
  </si>
  <si>
    <t>うち、休憩時間</t>
    <rPh sb="3" eb="5">
      <t>キュウケイ</t>
    </rPh>
    <rPh sb="5" eb="7">
      <t>ジカン</t>
    </rPh>
    <phoneticPr fontId="29"/>
  </si>
  <si>
    <t>開始時刻</t>
    <rPh sb="0" eb="2">
      <t>カイシ</t>
    </rPh>
    <rPh sb="2" eb="4">
      <t>ジコク</t>
    </rPh>
    <phoneticPr fontId="29"/>
  </si>
  <si>
    <t>終了時刻</t>
    <rPh sb="0" eb="2">
      <t>シュウリョウ</t>
    </rPh>
    <rPh sb="2" eb="4">
      <t>ジコク</t>
    </rPh>
    <phoneticPr fontId="29"/>
  </si>
  <si>
    <t>a</t>
    <phoneticPr fontId="29"/>
  </si>
  <si>
    <t>：</t>
    <phoneticPr fontId="29"/>
  </si>
  <si>
    <t>（</t>
    <phoneticPr fontId="29"/>
  </si>
  <si>
    <t>b</t>
    <phoneticPr fontId="29"/>
  </si>
  <si>
    <t>c</t>
    <phoneticPr fontId="29"/>
  </si>
  <si>
    <t>d</t>
    <phoneticPr fontId="29"/>
  </si>
  <si>
    <t>e</t>
    <phoneticPr fontId="29"/>
  </si>
  <si>
    <t>f</t>
    <phoneticPr fontId="29"/>
  </si>
  <si>
    <t>g</t>
    <phoneticPr fontId="29"/>
  </si>
  <si>
    <t>h</t>
    <phoneticPr fontId="29"/>
  </si>
  <si>
    <t>i</t>
    <phoneticPr fontId="29"/>
  </si>
  <si>
    <t>j</t>
    <phoneticPr fontId="29"/>
  </si>
  <si>
    <t>k</t>
    <phoneticPr fontId="29"/>
  </si>
  <si>
    <t>l</t>
    <phoneticPr fontId="29"/>
  </si>
  <si>
    <t>m</t>
    <phoneticPr fontId="29"/>
  </si>
  <si>
    <t>n</t>
    <phoneticPr fontId="29"/>
  </si>
  <si>
    <t>o</t>
    <phoneticPr fontId="29"/>
  </si>
  <si>
    <t>p</t>
    <phoneticPr fontId="29"/>
  </si>
  <si>
    <t>q</t>
    <phoneticPr fontId="29"/>
  </si>
  <si>
    <t>r</t>
    <phoneticPr fontId="29"/>
  </si>
  <si>
    <t>s</t>
    <phoneticPr fontId="29"/>
  </si>
  <si>
    <t>t</t>
    <phoneticPr fontId="29"/>
  </si>
  <si>
    <t>u</t>
    <phoneticPr fontId="29"/>
  </si>
  <si>
    <t>v</t>
    <phoneticPr fontId="29"/>
  </si>
  <si>
    <t>w</t>
    <phoneticPr fontId="29"/>
  </si>
  <si>
    <t>x</t>
    <phoneticPr fontId="29"/>
  </si>
  <si>
    <t>y</t>
    <phoneticPr fontId="29"/>
  </si>
  <si>
    <t>z</t>
    <phoneticPr fontId="29"/>
  </si>
  <si>
    <t>休</t>
    <rPh sb="0" eb="1">
      <t>ヤス</t>
    </rPh>
    <phoneticPr fontId="29"/>
  </si>
  <si>
    <t>休日</t>
    <rPh sb="0" eb="2">
      <t>キュウジツ</t>
    </rPh>
    <phoneticPr fontId="29"/>
  </si>
  <si>
    <t>-</t>
    <phoneticPr fontId="29"/>
  </si>
  <si>
    <t>・職種ごとの勤務時間を「○：○○～○：○○」と表記することが困難な場合は、No21～30を活用し、勤務時間数のみを入力してください。</t>
    <rPh sb="45" eb="47">
      <t>カツヨウ</t>
    </rPh>
    <phoneticPr fontId="29"/>
  </si>
  <si>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9"/>
  </si>
  <si>
    <t>・シフト記号が足りない場合は、適宜、行を追加してください。</t>
    <rPh sb="4" eb="6">
      <t>キゴウ</t>
    </rPh>
    <rPh sb="7" eb="8">
      <t>タ</t>
    </rPh>
    <rPh sb="11" eb="13">
      <t>バアイ</t>
    </rPh>
    <rPh sb="15" eb="17">
      <t>テキギ</t>
    </rPh>
    <rPh sb="18" eb="19">
      <t>ギョウ</t>
    </rPh>
    <rPh sb="20" eb="22">
      <t>ツイカ</t>
    </rPh>
    <phoneticPr fontId="2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</si>
  <si>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9"/>
  </si>
  <si>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9"/>
  </si>
  <si>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9"/>
  </si>
  <si>
    <t>地域密着型通所介護・介護予防通所型サービス</t>
    <rPh sb="0" eb="2">
      <t>チイキ</t>
    </rPh>
    <rPh sb="2" eb="5">
      <t>ミッチャクガタ</t>
    </rPh>
    <rPh sb="5" eb="7">
      <t>ツウショ</t>
    </rPh>
    <rPh sb="7" eb="9">
      <t>カイゴ</t>
    </rPh>
    <rPh sb="10" eb="17">
      <t>カイゴヨボウツウショガタ</t>
    </rPh>
    <phoneticPr fontId="29"/>
  </si>
  <si>
    <t>令和7年度　適正な事業運営のためのチェックシート</t>
    <rPh sb="0" eb="2">
      <t>レイワ</t>
    </rPh>
    <rPh sb="3" eb="5">
      <t>ネンド</t>
    </rPh>
    <rPh sb="6" eb="8">
      <t>テキセイ</t>
    </rPh>
    <rPh sb="9" eb="11">
      <t>ジギョウ</t>
    </rPh>
    <rPh sb="11" eb="13">
      <t>ウンエイ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</si>
</sst>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4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b/>
      <u/>
      <sz val="11"/>
      <name val="ＭＳ Ｐゴシック"/>
      <family val="3"/>
      <charset val="128"/>
    </font>
    <font>
      <b/>
      <sz val="14"/>
      <name val="ＭＳ Ｐゴシック"/>
      <family val="3"/>
      <charset val="128"/>
    </font>
    <font>
      <sz val="9"/>
      <name val="ＭＳ Ｐゴシック"/>
      <family val="3"/>
      <charset val="128"/>
    </font>
    <font>
      <b/>
      <sz val="11"/>
      <name val="HG丸ｺﾞｼｯｸM-PRO"/>
      <family val="3"/>
      <charset val="128"/>
    </font>
    <font>
      <sz val="11"/>
      <name val="ＭＳ Ｐゴシック"/>
      <family val="3"/>
      <charset val="128"/>
      <scheme val="minor"/>
    </font>
    <font>
      <b/>
      <sz val="11"/>
      <name val="ＭＳ Ｐゴシック"/>
      <family val="3"/>
      <charset val="128"/>
      <scheme val="minor"/>
    </font>
    <font>
      <u/>
      <sz val="11"/>
      <name val="ＭＳ Ｐゴシック"/>
      <family val="3"/>
      <charset val="128"/>
    </font>
    <font>
      <b/>
      <sz val="12"/>
      <name val="ＭＳ Ｐゴシック"/>
      <family val="3"/>
      <charset val="128"/>
    </font>
    <font>
      <sz val="20"/>
      <name val="HG丸ｺﾞｼｯｸM-PRO"/>
      <family val="3"/>
      <charset val="128"/>
    </font>
    <font>
      <sz val="12"/>
      <name val="HG丸ｺﾞｼｯｸM-PRO"/>
      <family val="3"/>
      <charset val="128"/>
    </font>
    <font>
      <sz val="12"/>
      <name val="ＭＳ Ｐ明朝"/>
      <family val="1"/>
      <charset val="128"/>
    </font>
    <font>
      <sz val="10"/>
      <name val="HG丸ｺﾞｼｯｸM-PRO"/>
      <family val="3"/>
      <charset val="128"/>
    </font>
    <font>
      <sz val="11"/>
      <name val="ＭＳ Ｐゴシック"/>
      <family val="3"/>
      <charset val="128"/>
    </font>
    <font>
      <b/>
      <i/>
      <u/>
      <sz val="16"/>
      <name val="ＭＳ Ｐゴシック"/>
      <family val="3"/>
      <charset val="128"/>
    </font>
    <font>
      <b/>
      <i/>
      <u/>
      <sz val="11"/>
      <name val="ＭＳ Ｐゴシック"/>
      <family val="3"/>
      <charset val="128"/>
    </font>
    <font>
      <sz val="11"/>
      <name val="ＭＳ 明朝"/>
      <family val="1"/>
      <charset val="128"/>
    </font>
    <font>
      <sz val="6"/>
      <name val="ＭＳ 明朝"/>
      <family val="1"/>
      <charset val="128"/>
    </font>
    <font>
      <b/>
      <u/>
      <sz val="16"/>
      <name val="ＭＳ Ｐゴシック"/>
      <family val="3"/>
      <charset val="128"/>
    </font>
    <font>
      <vertAlign val="superscript"/>
      <sz val="11"/>
      <name val="ＭＳ Ｐゴシック"/>
      <family val="3"/>
      <charset val="128"/>
    </font>
    <font>
      <strike/>
      <sz val="11"/>
      <color indexed="12"/>
      <name val="ＭＳ Ｐゴシック"/>
      <family val="3"/>
      <charset val="128"/>
    </font>
    <font>
      <sz val="11"/>
      <color rgb="FFFF0000"/>
      <name val="ＭＳ Ｐゴシック"/>
      <family val="3"/>
      <charset val="128"/>
    </font>
    <font>
      <sz val="6"/>
      <name val="ＭＳ Ｐゴシック"/>
      <family val="2"/>
      <charset val="128"/>
      <scheme val="minor"/>
    </font>
    <font>
      <b/>
      <u val="double"/>
      <sz val="11"/>
      <name val="ＭＳ Ｐゴシック"/>
      <family val="3"/>
      <charset val="128"/>
    </font>
    <font>
      <b/>
      <i/>
      <sz val="11"/>
      <name val="ＭＳ Ｐゴシック"/>
      <family val="3"/>
      <charset val="128"/>
    </font>
    <font>
      <sz val="11"/>
      <name val="ＭＳ ゴシック"/>
      <family val="3"/>
      <charset val="128"/>
    </font>
    <font>
      <sz val="11"/>
      <name val="HGSｺﾞｼｯｸM"/>
      <family val="3"/>
      <charset val="128"/>
    </font>
    <font>
      <b/>
      <sz val="10"/>
      <name val="HG丸ｺﾞｼｯｸM-PRO"/>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16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right/>
      <top style="double">
        <color indexed="64"/>
      </top>
      <bottom style="thin">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7">
    <xf numFmtId="0" fontId="0" fillId="0" borderId="0">
      <alignment vertical="center"/>
    </xf>
    <xf numFmtId="0" fontId="20" fillId="0" borderId="0"/>
    <xf numFmtId="0" fontId="20" fillId="0" borderId="0"/>
    <xf numFmtId="0" fontId="23" fillId="0" borderId="0"/>
    <xf numFmtId="0" fontId="20" fillId="0" borderId="0"/>
    <xf numFmtId="0" fontId="1" fillId="0" borderId="0">
      <alignment vertical="center"/>
    </xf>
    <xf numFmtId="38" fontId="1" fillId="0" borderId="0" applyFont="0" applyFill="0" applyBorder="0" applyAlignment="0" applyProtection="0">
      <alignment vertical="center"/>
    </xf>
  </cellStyleXfs>
  <cellXfs count="1109">
    <xf numFmtId="0" fontId="0" fillId="0" borderId="0" xfId="0">
      <alignment vertical="center"/>
    </xf>
    <xf numFmtId="0" fontId="7"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0" fillId="0" borderId="0" xfId="0" applyFont="1" applyAlignment="1">
      <alignment horizontal="center" vertical="center"/>
    </xf>
    <xf numFmtId="0" fontId="0" fillId="0" borderId="5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49" xfId="0" applyFont="1" applyBorder="1" applyAlignment="1">
      <alignment horizontal="center" vertical="center"/>
    </xf>
    <xf numFmtId="0" fontId="0" fillId="0" borderId="53" xfId="0" applyFont="1" applyBorder="1" applyAlignment="1">
      <alignment horizontal="center" vertical="center"/>
    </xf>
    <xf numFmtId="0" fontId="0" fillId="0" borderId="0" xfId="0" applyFont="1" applyBorder="1">
      <alignment vertical="center"/>
    </xf>
    <xf numFmtId="0" fontId="11" fillId="0" borderId="0" xfId="0" applyFont="1" applyBorder="1" applyAlignment="1">
      <alignment horizontal="left" vertical="top" wrapText="1"/>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3" fillId="0" borderId="0" xfId="0" applyFont="1" applyBorder="1" applyAlignment="1">
      <alignment horizontal="left" vertical="top" wrapText="1"/>
    </xf>
    <xf numFmtId="0" fontId="0" fillId="0" borderId="0" xfId="0" applyFont="1" applyBorder="1" applyAlignment="1">
      <alignment horizontal="left" vertical="center" wrapText="1"/>
    </xf>
    <xf numFmtId="0" fontId="0" fillId="0" borderId="0" xfId="0" applyFont="1" applyBorder="1" applyAlignment="1">
      <alignment vertical="center"/>
    </xf>
    <xf numFmtId="0" fontId="6" fillId="0" borderId="0" xfId="0" applyFont="1" applyBorder="1" applyAlignment="1">
      <alignment vertical="center"/>
    </xf>
    <xf numFmtId="0" fontId="0" fillId="0" borderId="0" xfId="0" applyFont="1" applyBorder="1" applyAlignment="1">
      <alignment horizontal="center" vertical="center" wrapText="1"/>
    </xf>
    <xf numFmtId="0" fontId="0" fillId="0" borderId="49" xfId="0" applyFont="1" applyBorder="1">
      <alignment vertical="center"/>
    </xf>
    <xf numFmtId="0" fontId="0" fillId="0" borderId="53" xfId="0" applyFont="1" applyBorder="1">
      <alignment vertical="center"/>
    </xf>
    <xf numFmtId="0" fontId="0" fillId="0" borderId="0" xfId="0" applyFont="1" applyBorder="1" applyAlignment="1">
      <alignment horizontal="left" vertical="center"/>
    </xf>
    <xf numFmtId="0" fontId="0" fillId="0" borderId="0" xfId="0" applyFont="1" applyFill="1" applyBorder="1">
      <alignment vertical="center"/>
    </xf>
    <xf numFmtId="0" fontId="0" fillId="0" borderId="42" xfId="0" applyFont="1" applyBorder="1">
      <alignment vertical="center"/>
    </xf>
    <xf numFmtId="0" fontId="0" fillId="0" borderId="18" xfId="0" applyFont="1" applyBorder="1">
      <alignment vertical="center"/>
    </xf>
    <xf numFmtId="0" fontId="0" fillId="0" borderId="30" xfId="0" applyFont="1" applyBorder="1">
      <alignment vertical="center"/>
    </xf>
    <xf numFmtId="0" fontId="0" fillId="0" borderId="51" xfId="0" applyFont="1" applyBorder="1">
      <alignment vertical="center"/>
    </xf>
    <xf numFmtId="0" fontId="14" fillId="0" borderId="0" xfId="0" applyFont="1" applyBorder="1" applyAlignment="1">
      <alignment vertical="center"/>
    </xf>
    <xf numFmtId="0" fontId="0" fillId="0" borderId="0" xfId="0" applyFont="1" applyAlignment="1">
      <alignment horizontal="left" vertical="center"/>
    </xf>
    <xf numFmtId="0" fontId="7" fillId="0" borderId="28" xfId="0" applyFont="1" applyBorder="1">
      <alignment vertical="center"/>
    </xf>
    <xf numFmtId="0" fontId="7" fillId="0" borderId="49" xfId="0" applyFont="1" applyBorder="1">
      <alignment vertical="center"/>
    </xf>
    <xf numFmtId="0" fontId="7" fillId="0" borderId="50" xfId="0" applyFont="1" applyBorder="1">
      <alignment vertical="center"/>
    </xf>
    <xf numFmtId="0" fontId="7" fillId="0" borderId="22" xfId="0" applyFont="1" applyBorder="1">
      <alignment vertical="center"/>
    </xf>
    <xf numFmtId="0" fontId="7" fillId="0" borderId="55" xfId="0" applyFont="1" applyBorder="1">
      <alignment vertical="center"/>
    </xf>
    <xf numFmtId="0" fontId="7" fillId="0" borderId="24" xfId="0" applyFont="1" applyBorder="1">
      <alignment vertical="center"/>
    </xf>
    <xf numFmtId="0" fontId="7" fillId="0" borderId="17" xfId="0" applyFont="1" applyBorder="1">
      <alignment vertical="center"/>
    </xf>
    <xf numFmtId="0" fontId="7" fillId="0" borderId="53" xfId="0" applyFont="1" applyBorder="1">
      <alignment vertical="center"/>
    </xf>
    <xf numFmtId="0" fontId="7" fillId="0" borderId="18" xfId="0" applyFont="1" applyBorder="1">
      <alignment vertical="center"/>
    </xf>
    <xf numFmtId="0" fontId="7" fillId="0" borderId="12" xfId="0" applyFont="1" applyBorder="1">
      <alignment vertical="center"/>
    </xf>
    <xf numFmtId="0" fontId="7" fillId="0" borderId="58" xfId="0" applyFont="1" applyBorder="1">
      <alignment vertical="center"/>
    </xf>
    <xf numFmtId="0" fontId="7" fillId="0" borderId="14" xfId="0" applyFont="1" applyBorder="1">
      <alignment vertical="center"/>
    </xf>
    <xf numFmtId="0" fontId="7" fillId="0" borderId="59" xfId="0" applyFont="1" applyBorder="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Border="1">
      <alignment vertical="center"/>
    </xf>
    <xf numFmtId="0" fontId="7" fillId="0" borderId="0" xfId="0" applyFont="1" applyBorder="1" applyAlignment="1">
      <alignment horizontal="left" vertical="center"/>
    </xf>
    <xf numFmtId="0" fontId="7" fillId="0" borderId="0" xfId="0" applyFont="1" applyBorder="1" applyAlignment="1">
      <alignment horizontal="right" vertical="center"/>
    </xf>
    <xf numFmtId="0" fontId="7" fillId="0" borderId="73" xfId="0" applyFont="1" applyBorder="1">
      <alignment vertical="center"/>
    </xf>
    <xf numFmtId="0" fontId="7" fillId="0" borderId="72" xfId="0" applyFont="1" applyBorder="1">
      <alignment vertical="center"/>
    </xf>
    <xf numFmtId="0" fontId="7" fillId="0" borderId="77" xfId="0" applyFont="1" applyBorder="1">
      <alignment vertical="center"/>
    </xf>
    <xf numFmtId="0" fontId="7" fillId="0" borderId="74" xfId="0" applyFont="1" applyBorder="1">
      <alignment vertical="center"/>
    </xf>
    <xf numFmtId="0" fontId="7" fillId="0" borderId="78" xfId="0" applyFont="1" applyBorder="1">
      <alignment vertical="center"/>
    </xf>
    <xf numFmtId="0" fontId="17" fillId="0" borderId="0" xfId="0" applyFont="1" applyBorder="1" applyAlignment="1">
      <alignment horizontal="left" vertical="top"/>
    </xf>
    <xf numFmtId="0" fontId="17" fillId="0" borderId="78" xfId="0" applyFont="1" applyBorder="1" applyAlignment="1">
      <alignment vertical="top"/>
    </xf>
    <xf numFmtId="0" fontId="18" fillId="0" borderId="75" xfId="0" applyFont="1" applyBorder="1" applyAlignment="1">
      <alignment vertical="top" wrapText="1"/>
    </xf>
    <xf numFmtId="0" fontId="17" fillId="0" borderId="79" xfId="0" applyFont="1" applyBorder="1" applyAlignment="1">
      <alignment vertical="top"/>
    </xf>
    <xf numFmtId="0" fontId="18" fillId="0" borderId="0" xfId="0" applyFont="1" applyBorder="1" applyAlignment="1">
      <alignment vertical="top" wrapText="1"/>
    </xf>
    <xf numFmtId="0" fontId="0" fillId="0" borderId="22" xfId="0" applyFont="1" applyBorder="1">
      <alignment vertical="center"/>
    </xf>
    <xf numFmtId="0" fontId="0" fillId="0" borderId="55" xfId="0" applyFont="1" applyBorder="1">
      <alignment vertical="center"/>
    </xf>
    <xf numFmtId="0" fontId="0" fillId="0" borderId="24" xfId="0" applyFont="1" applyBorder="1">
      <alignment vertical="center"/>
    </xf>
    <xf numFmtId="0" fontId="0" fillId="0" borderId="28" xfId="0" applyFont="1" applyBorder="1" applyAlignment="1">
      <alignment horizontal="center" vertical="center"/>
    </xf>
    <xf numFmtId="0" fontId="0" fillId="0" borderId="17" xfId="0" applyFont="1" applyBorder="1" applyAlignment="1">
      <alignment horizontal="center" vertical="center"/>
    </xf>
    <xf numFmtId="0" fontId="0" fillId="0" borderId="28" xfId="0" applyFont="1" applyBorder="1">
      <alignment vertical="center"/>
    </xf>
    <xf numFmtId="0" fontId="3" fillId="0" borderId="0" xfId="0" applyFont="1" applyAlignment="1">
      <alignment horizontal="left" vertical="center"/>
    </xf>
    <xf numFmtId="0" fontId="19"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Border="1" applyAlignment="1">
      <alignment horizontal="left" vertical="center"/>
    </xf>
    <xf numFmtId="0" fontId="19" fillId="0" borderId="0" xfId="0" applyFont="1" applyBorder="1">
      <alignment vertical="center"/>
    </xf>
    <xf numFmtId="0" fontId="5" fillId="0" borderId="0" xfId="0" applyFont="1" applyBorder="1">
      <alignment vertical="center"/>
    </xf>
    <xf numFmtId="0" fontId="0" fillId="0" borderId="49" xfId="0" applyFont="1" applyBorder="1" applyAlignment="1">
      <alignment horizontal="left" vertical="center" wrapText="1"/>
    </xf>
    <xf numFmtId="0" fontId="0" fillId="0" borderId="30" xfId="0" applyFont="1" applyBorder="1" applyAlignment="1">
      <alignment horizontal="center" vertical="center"/>
    </xf>
    <xf numFmtId="0" fontId="0" fillId="0" borderId="17" xfId="0" applyFont="1" applyBorder="1">
      <alignment vertical="center"/>
    </xf>
    <xf numFmtId="0" fontId="0" fillId="0" borderId="51" xfId="0" applyFont="1" applyBorder="1" applyAlignment="1">
      <alignment horizontal="left" vertical="center"/>
    </xf>
    <xf numFmtId="0" fontId="0" fillId="0" borderId="17" xfId="0" applyFont="1" applyBorder="1" applyAlignment="1">
      <alignment horizontal="left" vertical="center"/>
    </xf>
    <xf numFmtId="0" fontId="0" fillId="0" borderId="53" xfId="0" applyFont="1" applyBorder="1" applyAlignment="1">
      <alignment horizontal="left" vertical="center"/>
    </xf>
    <xf numFmtId="0" fontId="6" fillId="0" borderId="0" xfId="0" applyFont="1" applyFill="1">
      <alignment vertical="center"/>
    </xf>
    <xf numFmtId="0" fontId="0" fillId="0" borderId="0" xfId="0" applyFont="1" applyFill="1" applyBorder="1" applyAlignment="1">
      <alignment horizontal="left" vertical="center" wrapText="1"/>
    </xf>
    <xf numFmtId="0" fontId="0" fillId="0" borderId="0" xfId="0" applyFont="1" applyFill="1">
      <alignment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0" xfId="1" applyFont="1"/>
    <xf numFmtId="0" fontId="21" fillId="0" borderId="0" xfId="1" applyFont="1" applyAlignment="1">
      <alignment horizontal="center"/>
    </xf>
    <xf numFmtId="0" fontId="0" fillId="0" borderId="0" xfId="1" applyFont="1" applyAlignment="1">
      <alignment horizontal="center"/>
    </xf>
    <xf numFmtId="0" fontId="0" fillId="0" borderId="37" xfId="1" applyFont="1" applyBorder="1" applyAlignment="1">
      <alignment horizontal="center"/>
    </xf>
    <xf numFmtId="0" fontId="0" fillId="0" borderId="9" xfId="1" applyFont="1" applyBorder="1" applyAlignment="1">
      <alignment horizontal="center" vertical="center"/>
    </xf>
    <xf numFmtId="0" fontId="0" fillId="0" borderId="0" xfId="1" applyFont="1" applyAlignment="1">
      <alignment vertical="center"/>
    </xf>
    <xf numFmtId="0" fontId="0" fillId="0" borderId="25" xfId="1" applyFont="1" applyBorder="1" applyAlignment="1">
      <alignment horizontal="center" vertical="center"/>
    </xf>
    <xf numFmtId="0" fontId="0" fillId="0" borderId="15" xfId="1" applyFont="1" applyBorder="1" applyAlignment="1">
      <alignment horizontal="center" vertical="center"/>
    </xf>
    <xf numFmtId="0" fontId="0" fillId="0" borderId="0" xfId="1" applyFont="1" applyAlignment="1">
      <alignment horizontal="right" vertical="top"/>
    </xf>
    <xf numFmtId="0" fontId="0" fillId="0" borderId="0" xfId="1" applyNumberFormat="1" applyFont="1"/>
    <xf numFmtId="0" fontId="20" fillId="0" borderId="0" xfId="2" applyFont="1"/>
    <xf numFmtId="0" fontId="21" fillId="0" borderId="0" xfId="2" applyFont="1" applyAlignment="1">
      <alignment horizontal="center"/>
    </xf>
    <xf numFmtId="0" fontId="20" fillId="0" borderId="0" xfId="2" applyFont="1" applyAlignment="1">
      <alignment horizontal="center"/>
    </xf>
    <xf numFmtId="0" fontId="20" fillId="0" borderId="37" xfId="2" applyFont="1" applyBorder="1" applyAlignment="1">
      <alignment horizontal="center"/>
    </xf>
    <xf numFmtId="0" fontId="20" fillId="0" borderId="9" xfId="2" applyFont="1" applyBorder="1" applyAlignment="1">
      <alignment horizontal="center" vertical="center"/>
    </xf>
    <xf numFmtId="0" fontId="20" fillId="0" borderId="0" xfId="2" applyFont="1" applyAlignment="1">
      <alignment vertical="center"/>
    </xf>
    <xf numFmtId="0" fontId="20" fillId="0" borderId="25" xfId="2" applyFont="1" applyBorder="1" applyAlignment="1">
      <alignment horizontal="center" vertical="center"/>
    </xf>
    <xf numFmtId="0" fontId="20" fillId="0" borderId="15" xfId="2" applyFont="1" applyBorder="1" applyAlignment="1">
      <alignment horizontal="center" vertical="center"/>
    </xf>
    <xf numFmtId="0" fontId="0" fillId="0" borderId="0" xfId="3" applyFont="1" applyAlignment="1">
      <alignment horizontal="right" vertical="top" wrapText="1"/>
    </xf>
    <xf numFmtId="0" fontId="23" fillId="0" borderId="0" xfId="3" applyFont="1"/>
    <xf numFmtId="0" fontId="0" fillId="0" borderId="0" xfId="3" applyFont="1" applyAlignment="1">
      <alignment horizontal="right" vertical="top"/>
    </xf>
    <xf numFmtId="0" fontId="20" fillId="0" borderId="0" xfId="3" applyFont="1"/>
    <xf numFmtId="0" fontId="20" fillId="0" borderId="0" xfId="3" applyFont="1" applyAlignment="1">
      <alignment horizontal="center"/>
    </xf>
    <xf numFmtId="49" fontId="0" fillId="0" borderId="0" xfId="1" applyNumberFormat="1" applyFont="1" applyAlignment="1">
      <alignment horizontal="left"/>
    </xf>
    <xf numFmtId="0" fontId="0" fillId="0" borderId="41" xfId="1" applyFont="1" applyBorder="1" applyAlignment="1">
      <alignment vertical="top" wrapText="1"/>
    </xf>
    <xf numFmtId="0" fontId="0" fillId="0" borderId="41" xfId="1" applyFont="1" applyBorder="1" applyAlignment="1">
      <alignment vertical="center" wrapText="1"/>
    </xf>
    <xf numFmtId="0" fontId="0" fillId="0" borderId="73" xfId="1" applyFont="1" applyBorder="1" applyAlignment="1">
      <alignment vertical="center"/>
    </xf>
    <xf numFmtId="0" fontId="0" fillId="0" borderId="72" xfId="1" applyFont="1" applyBorder="1" applyAlignment="1">
      <alignment vertical="center"/>
    </xf>
    <xf numFmtId="0" fontId="0" fillId="0" borderId="72" xfId="1" applyFont="1" applyBorder="1" applyAlignment="1">
      <alignment vertical="center" wrapText="1"/>
    </xf>
    <xf numFmtId="0" fontId="0" fillId="0" borderId="91" xfId="1" applyFont="1" applyBorder="1" applyAlignment="1">
      <alignment vertical="center" wrapText="1"/>
    </xf>
    <xf numFmtId="0" fontId="0" fillId="0" borderId="41" xfId="1" applyFont="1" applyBorder="1" applyAlignment="1">
      <alignment horizontal="center" vertical="center"/>
    </xf>
    <xf numFmtId="0" fontId="0" fillId="0" borderId="52" xfId="1" applyFont="1" applyBorder="1" applyAlignment="1">
      <alignment horizontal="center" vertical="center"/>
    </xf>
    <xf numFmtId="0" fontId="4" fillId="0" borderId="74" xfId="1" applyFont="1" applyBorder="1" applyAlignment="1">
      <alignment horizontal="center" vertical="center" wrapText="1"/>
    </xf>
    <xf numFmtId="0" fontId="4"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horizontal="center" vertical="center" wrapText="1"/>
    </xf>
    <xf numFmtId="0" fontId="0" fillId="0" borderId="0" xfId="1" applyFont="1" applyBorder="1" applyAlignment="1">
      <alignment horizontal="left" vertical="center" wrapText="1"/>
    </xf>
    <xf numFmtId="0" fontId="0" fillId="0" borderId="52" xfId="1" applyFont="1" applyBorder="1" applyAlignment="1">
      <alignment vertical="center" wrapText="1"/>
    </xf>
    <xf numFmtId="0" fontId="0" fillId="0" borderId="21" xfId="1" applyFont="1" applyBorder="1" applyAlignment="1">
      <alignment vertical="center" wrapText="1"/>
    </xf>
    <xf numFmtId="0" fontId="0" fillId="0" borderId="37" xfId="1" applyFont="1" applyBorder="1" applyAlignment="1">
      <alignment vertical="center" wrapText="1"/>
    </xf>
    <xf numFmtId="0" fontId="0" fillId="0" borderId="71" xfId="1" applyFont="1" applyBorder="1" applyAlignment="1">
      <alignment vertical="center" wrapText="1"/>
    </xf>
    <xf numFmtId="0" fontId="0" fillId="0" borderId="53" xfId="1" applyFont="1" applyBorder="1" applyAlignment="1">
      <alignment vertical="center" wrapText="1"/>
    </xf>
    <xf numFmtId="0" fontId="0" fillId="0" borderId="54" xfId="1" applyFont="1" applyBorder="1" applyAlignment="1">
      <alignment vertical="center" wrapText="1"/>
    </xf>
    <xf numFmtId="0" fontId="0" fillId="0" borderId="0" xfId="1" applyFont="1" applyBorder="1" applyAlignment="1">
      <alignment horizontal="center" vertical="center"/>
    </xf>
    <xf numFmtId="0" fontId="0" fillId="0" borderId="41" xfId="1" applyFont="1" applyBorder="1" applyAlignment="1">
      <alignment horizontal="left" vertical="center"/>
    </xf>
    <xf numFmtId="0" fontId="0" fillId="0" borderId="52" xfId="1" applyFont="1" applyBorder="1" applyAlignment="1">
      <alignment horizontal="left" vertical="center" wrapText="1"/>
    </xf>
    <xf numFmtId="0" fontId="6" fillId="0" borderId="41" xfId="1" applyFont="1" applyBorder="1" applyAlignment="1">
      <alignment horizontal="left" vertical="center"/>
    </xf>
    <xf numFmtId="0" fontId="0" fillId="0" borderId="41" xfId="1" applyFont="1" applyBorder="1" applyAlignment="1">
      <alignment vertical="center"/>
    </xf>
    <xf numFmtId="0" fontId="0" fillId="0" borderId="0" xfId="1" applyFont="1" applyBorder="1" applyAlignment="1">
      <alignment vertical="center"/>
    </xf>
    <xf numFmtId="0" fontId="0" fillId="0" borderId="41" xfId="1" applyFont="1" applyBorder="1" applyAlignment="1">
      <alignment horizontal="left" vertical="center" wrapText="1"/>
    </xf>
    <xf numFmtId="0" fontId="0" fillId="0" borderId="18" xfId="1" applyFont="1" applyBorder="1" applyAlignment="1">
      <alignment horizontal="left" vertical="center" wrapText="1"/>
    </xf>
    <xf numFmtId="0" fontId="0" fillId="0" borderId="21" xfId="1" applyFont="1" applyBorder="1" applyAlignment="1">
      <alignment horizontal="center" vertical="center" wrapText="1"/>
    </xf>
    <xf numFmtId="0" fontId="0" fillId="0" borderId="22" xfId="1" applyFont="1" applyBorder="1" applyAlignment="1">
      <alignment horizontal="center" vertical="center" wrapText="1"/>
    </xf>
    <xf numFmtId="0" fontId="0" fillId="0" borderId="93" xfId="1" applyFont="1" applyBorder="1" applyAlignment="1">
      <alignment horizontal="center" vertical="center" wrapText="1"/>
    </xf>
    <xf numFmtId="0" fontId="10" fillId="0" borderId="94"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21" xfId="1" applyFont="1" applyBorder="1" applyAlignment="1">
      <alignment horizontal="center" vertical="center" wrapText="1"/>
    </xf>
    <xf numFmtId="0" fontId="0" fillId="0" borderId="21" xfId="1" applyFont="1" applyBorder="1" applyAlignment="1">
      <alignment horizontal="left" vertical="center" wrapText="1"/>
    </xf>
    <xf numFmtId="0" fontId="0" fillId="0" borderId="22" xfId="1" applyFont="1" applyBorder="1" applyAlignment="1">
      <alignment horizontal="left" vertical="center" wrapText="1"/>
    </xf>
    <xf numFmtId="0" fontId="0" fillId="0" borderId="25" xfId="1" applyFont="1" applyBorder="1" applyAlignment="1">
      <alignment horizontal="left" vertical="center" wrapText="1"/>
    </xf>
    <xf numFmtId="0" fontId="0" fillId="0" borderId="86" xfId="1" applyFont="1" applyBorder="1" applyAlignment="1">
      <alignment horizontal="left" vertical="center" wrapText="1"/>
    </xf>
    <xf numFmtId="0" fontId="0" fillId="0" borderId="95" xfId="1" applyFont="1" applyBorder="1" applyAlignment="1">
      <alignment horizontal="left" vertical="center" wrapText="1"/>
    </xf>
    <xf numFmtId="0" fontId="4" fillId="0" borderId="21" xfId="1" applyFont="1" applyBorder="1" applyAlignment="1">
      <alignment horizontal="center" vertical="center" wrapText="1"/>
    </xf>
    <xf numFmtId="0" fontId="0" fillId="0" borderId="96" xfId="1" applyFont="1" applyBorder="1" applyAlignment="1">
      <alignment horizontal="left" vertical="center" wrapText="1"/>
    </xf>
    <xf numFmtId="0" fontId="0" fillId="0" borderId="68" xfId="1" applyFont="1" applyBorder="1" applyAlignment="1">
      <alignment horizontal="left" vertical="center" wrapText="1"/>
    </xf>
    <xf numFmtId="0" fontId="10" fillId="0" borderId="41" xfId="1" applyFont="1" applyBorder="1" applyAlignment="1">
      <alignment vertical="center" shrinkToFit="1"/>
    </xf>
    <xf numFmtId="0" fontId="5" fillId="0" borderId="0" xfId="1" applyFont="1" applyBorder="1" applyAlignment="1">
      <alignment horizontal="right" shrinkToFit="1"/>
    </xf>
    <xf numFmtId="0" fontId="0" fillId="0" borderId="0" xfId="1" applyFont="1" applyBorder="1" applyAlignment="1">
      <alignment horizontal="left" wrapText="1"/>
    </xf>
    <xf numFmtId="0" fontId="0" fillId="0" borderId="0" xfId="1" applyFont="1" applyBorder="1" applyAlignment="1">
      <alignment horizontal="center" wrapText="1"/>
    </xf>
    <xf numFmtId="0" fontId="0" fillId="0" borderId="0" xfId="1" applyFont="1" applyBorder="1" applyAlignment="1">
      <alignment horizontal="center"/>
    </xf>
    <xf numFmtId="0" fontId="0" fillId="0" borderId="37" xfId="1" applyFont="1" applyBorder="1" applyAlignment="1">
      <alignment horizontal="left" vertical="center" wrapText="1"/>
    </xf>
    <xf numFmtId="0" fontId="5" fillId="0" borderId="0" xfId="1" applyFont="1" applyBorder="1" applyAlignment="1">
      <alignment horizontal="right" wrapText="1"/>
    </xf>
    <xf numFmtId="0" fontId="0" fillId="0" borderId="33" xfId="1" applyFont="1" applyBorder="1" applyAlignment="1">
      <alignment horizontal="left" vertical="center" wrapText="1"/>
    </xf>
    <xf numFmtId="0" fontId="6" fillId="0" borderId="37" xfId="1" applyFont="1" applyBorder="1" applyAlignment="1">
      <alignment horizontal="left" vertical="center" wrapText="1"/>
    </xf>
    <xf numFmtId="0" fontId="6" fillId="0" borderId="0" xfId="1" applyFont="1" applyBorder="1" applyAlignment="1">
      <alignment horizontal="left" vertical="center" wrapText="1"/>
    </xf>
    <xf numFmtId="0" fontId="6" fillId="0" borderId="52" xfId="1" applyFont="1" applyBorder="1" applyAlignment="1">
      <alignment horizontal="left" vertical="center" wrapText="1"/>
    </xf>
    <xf numFmtId="0" fontId="6" fillId="0" borderId="41" xfId="1" applyFont="1" applyBorder="1" applyAlignment="1">
      <alignment horizontal="left" vertical="center" wrapText="1"/>
    </xf>
    <xf numFmtId="0" fontId="0" fillId="0" borderId="83" xfId="1" applyFont="1" applyBorder="1" applyAlignment="1">
      <alignment horizontal="left" vertical="center" wrapText="1"/>
    </xf>
    <xf numFmtId="0" fontId="0" fillId="0" borderId="53" xfId="1" applyFont="1" applyBorder="1" applyAlignment="1">
      <alignment horizontal="left" vertical="center" wrapText="1"/>
    </xf>
    <xf numFmtId="0" fontId="6" fillId="0" borderId="54" xfId="1" applyFont="1" applyBorder="1" applyAlignment="1">
      <alignment horizontal="left" vertical="center" wrapText="1"/>
    </xf>
    <xf numFmtId="0" fontId="6" fillId="0" borderId="83" xfId="1" applyFont="1" applyBorder="1" applyAlignment="1">
      <alignment horizontal="left" vertical="center" wrapText="1"/>
    </xf>
    <xf numFmtId="0" fontId="0" fillId="0" borderId="54" xfId="1" applyFont="1" applyBorder="1" applyAlignment="1">
      <alignment horizontal="center" vertical="center"/>
    </xf>
    <xf numFmtId="0" fontId="0" fillId="0" borderId="52" xfId="1" applyFont="1" applyBorder="1" applyAlignment="1">
      <alignment horizontal="center" vertical="center" wrapText="1"/>
    </xf>
    <xf numFmtId="0" fontId="0" fillId="0" borderId="97" xfId="1" applyFont="1" applyBorder="1" applyAlignment="1">
      <alignment vertical="top" wrapText="1"/>
    </xf>
    <xf numFmtId="0" fontId="5" fillId="0" borderId="84" xfId="1" applyFont="1" applyBorder="1" applyAlignment="1">
      <alignment horizontal="left" vertical="center"/>
    </xf>
    <xf numFmtId="0" fontId="5" fillId="0" borderId="58" xfId="1" applyFont="1" applyBorder="1" applyAlignment="1">
      <alignment horizontal="left" vertical="center"/>
    </xf>
    <xf numFmtId="0" fontId="5" fillId="0" borderId="58" xfId="1" applyFont="1" applyBorder="1" applyAlignment="1">
      <alignment horizontal="left" vertical="center" wrapText="1"/>
    </xf>
    <xf numFmtId="0" fontId="5" fillId="0" borderId="59" xfId="1" applyFont="1" applyBorder="1" applyAlignment="1">
      <alignment horizontal="center" vertical="center" wrapText="1"/>
    </xf>
    <xf numFmtId="0" fontId="0" fillId="0" borderId="0" xfId="1" applyFont="1" applyAlignment="1"/>
    <xf numFmtId="0" fontId="0" fillId="0" borderId="0" xfId="1" applyFont="1" applyBorder="1" applyAlignment="1"/>
    <xf numFmtId="0" fontId="0" fillId="0" borderId="0" xfId="1" applyFont="1" applyBorder="1" applyAlignment="1">
      <alignment horizontal="left" vertical="top"/>
    </xf>
    <xf numFmtId="0" fontId="0" fillId="0" borderId="0" xfId="1" applyFont="1" applyAlignment="1">
      <alignment horizontal="left"/>
    </xf>
    <xf numFmtId="0" fontId="0" fillId="0" borderId="0" xfId="1" applyFont="1" applyBorder="1" applyAlignment="1">
      <alignment vertical="top" wrapText="1"/>
    </xf>
    <xf numFmtId="0" fontId="0" fillId="0" borderId="0" xfId="1" applyFont="1" applyBorder="1" applyAlignment="1">
      <alignment horizontal="left" vertical="top" wrapText="1"/>
    </xf>
    <xf numFmtId="0" fontId="0" fillId="0" borderId="0" xfId="1" applyFont="1" applyAlignment="1">
      <alignment horizontal="right" vertical="center"/>
    </xf>
    <xf numFmtId="0" fontId="0" fillId="0" borderId="0" xfId="1" applyFont="1" applyAlignment="1">
      <alignment horizontal="right"/>
    </xf>
    <xf numFmtId="0" fontId="0" fillId="0" borderId="0" xfId="1" applyFont="1" applyAlignment="1">
      <alignment vertical="top"/>
    </xf>
    <xf numFmtId="0" fontId="0" fillId="0" borderId="96" xfId="1" applyFont="1" applyBorder="1" applyAlignment="1">
      <alignment horizontal="center" vertical="center"/>
    </xf>
    <xf numFmtId="0" fontId="0" fillId="0" borderId="0" xfId="1" applyFont="1" applyAlignment="1">
      <alignment wrapText="1"/>
    </xf>
    <xf numFmtId="0" fontId="0" fillId="0" borderId="87" xfId="1" applyFont="1" applyBorder="1" applyAlignment="1">
      <alignment horizontal="left" vertical="center"/>
    </xf>
    <xf numFmtId="0" fontId="0" fillId="0" borderId="88" xfId="1" applyFont="1" applyBorder="1" applyAlignment="1">
      <alignment vertical="center"/>
    </xf>
    <xf numFmtId="0" fontId="0" fillId="0" borderId="89" xfId="1" applyFont="1" applyBorder="1" applyAlignment="1">
      <alignment vertical="center"/>
    </xf>
    <xf numFmtId="0" fontId="0" fillId="0" borderId="83" xfId="1" applyFont="1" applyBorder="1" applyAlignment="1">
      <alignment vertical="center" wrapText="1"/>
    </xf>
    <xf numFmtId="0" fontId="0" fillId="0" borderId="83" xfId="1" applyFont="1" applyBorder="1" applyAlignment="1">
      <alignment horizontal="center" vertical="center"/>
    </xf>
    <xf numFmtId="0" fontId="0" fillId="0" borderId="59" xfId="1" applyFont="1" applyBorder="1" applyAlignment="1">
      <alignment vertical="center" wrapText="1"/>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5" fillId="0" borderId="0" xfId="1" applyFont="1" applyBorder="1" applyAlignment="1">
      <alignment horizontal="center" vertical="center" wrapText="1"/>
    </xf>
    <xf numFmtId="0" fontId="0" fillId="0" borderId="0" xfId="1" applyFont="1" applyAlignment="1">
      <alignment horizontal="left" vertical="top" wrapText="1"/>
    </xf>
    <xf numFmtId="0" fontId="20" fillId="0" borderId="0" xfId="1"/>
    <xf numFmtId="0" fontId="20" fillId="0" borderId="0" xfId="1" applyAlignment="1">
      <alignment horizontal="center"/>
    </xf>
    <xf numFmtId="0" fontId="20" fillId="0" borderId="37" xfId="1" applyBorder="1" applyAlignment="1">
      <alignment horizontal="center"/>
    </xf>
    <xf numFmtId="0" fontId="20" fillId="0" borderId="93" xfId="1" applyBorder="1" applyAlignment="1">
      <alignment horizontal="center" vertical="center"/>
    </xf>
    <xf numFmtId="0" fontId="20" fillId="0" borderId="0" xfId="1" applyAlignment="1">
      <alignment vertical="center"/>
    </xf>
    <xf numFmtId="0" fontId="20" fillId="0" borderId="82" xfId="1" applyBorder="1" applyAlignment="1">
      <alignment horizontal="center" vertical="center"/>
    </xf>
    <xf numFmtId="0" fontId="20" fillId="0" borderId="41" xfId="1" applyBorder="1" applyAlignment="1">
      <alignment vertical="center"/>
    </xf>
    <xf numFmtId="0" fontId="20" fillId="0" borderId="0" xfId="1" applyBorder="1" applyAlignment="1">
      <alignment vertical="center"/>
    </xf>
    <xf numFmtId="0" fontId="20" fillId="0" borderId="15" xfId="1" applyBorder="1" applyAlignment="1">
      <alignment horizontal="center" vertical="center"/>
    </xf>
    <xf numFmtId="0" fontId="20" fillId="0" borderId="0" xfId="1" applyFont="1" applyAlignment="1">
      <alignment horizontal="left"/>
    </xf>
    <xf numFmtId="0" fontId="20" fillId="0" borderId="0" xfId="1" applyFont="1"/>
    <xf numFmtId="0" fontId="20" fillId="0" borderId="0" xfId="1" applyFont="1" applyAlignment="1">
      <alignment horizontal="center"/>
    </xf>
    <xf numFmtId="0" fontId="20" fillId="0" borderId="0" xfId="2"/>
    <xf numFmtId="0" fontId="8" fillId="0" borderId="0" xfId="2" applyFont="1" applyAlignment="1">
      <alignment horizontal="left"/>
    </xf>
    <xf numFmtId="49" fontId="20" fillId="0" borderId="0" xfId="2" applyNumberFormat="1" applyFont="1" applyAlignment="1">
      <alignment horizontal="left"/>
    </xf>
    <xf numFmtId="0" fontId="20" fillId="0" borderId="33" xfId="2" applyBorder="1" applyAlignment="1">
      <alignment horizontal="center"/>
    </xf>
    <xf numFmtId="0" fontId="20" fillId="0" borderId="33" xfId="2" applyFont="1" applyBorder="1" applyAlignment="1">
      <alignment horizontal="left"/>
    </xf>
    <xf numFmtId="0" fontId="20" fillId="0" borderId="0" xfId="2" applyAlignment="1">
      <alignment horizontal="center"/>
    </xf>
    <xf numFmtId="0" fontId="20" fillId="0" borderId="0" xfId="2" applyAlignment="1">
      <alignment vertical="center"/>
    </xf>
    <xf numFmtId="0" fontId="5" fillId="0" borderId="0" xfId="2" applyFont="1" applyBorder="1" applyAlignment="1">
      <alignment horizontal="left" vertical="center"/>
    </xf>
    <xf numFmtId="0" fontId="5" fillId="0" borderId="0" xfId="2" applyFont="1" applyBorder="1" applyAlignment="1">
      <alignment horizontal="left" vertical="center" wrapText="1"/>
    </xf>
    <xf numFmtId="0" fontId="5" fillId="0" borderId="0" xfId="2" applyFont="1" applyBorder="1" applyAlignment="1">
      <alignment horizontal="center" vertical="center" wrapText="1"/>
    </xf>
    <xf numFmtId="0" fontId="20" fillId="0" borderId="0" xfId="2" applyFont="1" applyAlignment="1"/>
    <xf numFmtId="0" fontId="6" fillId="0" borderId="53" xfId="2" applyFont="1" applyBorder="1" applyAlignment="1"/>
    <xf numFmtId="0" fontId="6" fillId="0" borderId="0" xfId="2" applyFont="1" applyBorder="1" applyAlignment="1"/>
    <xf numFmtId="0" fontId="20" fillId="0" borderId="37" xfId="2" applyBorder="1" applyAlignment="1">
      <alignment horizontal="center"/>
    </xf>
    <xf numFmtId="0" fontId="20" fillId="0" borderId="82" xfId="2" applyBorder="1" applyAlignment="1">
      <alignment horizontal="center" vertical="center"/>
    </xf>
    <xf numFmtId="0" fontId="20" fillId="0" borderId="31" xfId="2" applyBorder="1" applyAlignment="1">
      <alignment horizontal="center" vertical="center"/>
    </xf>
    <xf numFmtId="0" fontId="20" fillId="0" borderId="96" xfId="2" applyBorder="1" applyAlignment="1">
      <alignment horizontal="center" vertical="center"/>
    </xf>
    <xf numFmtId="0" fontId="20" fillId="0" borderId="0" xfId="3" applyFont="1" applyAlignment="1">
      <alignment horizontal="left"/>
    </xf>
    <xf numFmtId="0" fontId="23" fillId="0" borderId="0" xfId="3" applyFont="1" applyAlignment="1">
      <alignment horizontal="left"/>
    </xf>
    <xf numFmtId="0" fontId="23" fillId="0" borderId="0" xfId="3" applyAlignment="1">
      <alignment horizontal="left"/>
    </xf>
    <xf numFmtId="0" fontId="20" fillId="0" borderId="25" xfId="2" applyBorder="1" applyAlignment="1">
      <alignment horizontal="center" vertical="center"/>
    </xf>
    <xf numFmtId="0" fontId="28" fillId="0" borderId="0" xfId="2" applyFont="1" applyAlignment="1">
      <alignment vertical="center"/>
    </xf>
    <xf numFmtId="0" fontId="0" fillId="0" borderId="33" xfId="1" applyFont="1" applyBorder="1" applyAlignment="1">
      <alignment horizontal="center"/>
    </xf>
    <xf numFmtId="0" fontId="6" fillId="0" borderId="112" xfId="1" applyFont="1" applyBorder="1" applyAlignment="1">
      <alignment horizontal="left" vertical="center"/>
    </xf>
    <xf numFmtId="0" fontId="6" fillId="0" borderId="113" xfId="1" applyFont="1" applyBorder="1" applyAlignment="1">
      <alignment horizontal="left" vertical="center"/>
    </xf>
    <xf numFmtId="0" fontId="0" fillId="0" borderId="114" xfId="1" applyFont="1" applyBorder="1" applyAlignment="1">
      <alignment vertical="center" wrapText="1"/>
    </xf>
    <xf numFmtId="0" fontId="0" fillId="0" borderId="115" xfId="1" applyFont="1" applyBorder="1" applyAlignment="1">
      <alignment vertical="center" wrapText="1"/>
    </xf>
    <xf numFmtId="0" fontId="6" fillId="0" borderId="0" xfId="1" applyFont="1" applyBorder="1" applyAlignment="1">
      <alignment horizontal="left" vertical="center"/>
    </xf>
    <xf numFmtId="0" fontId="10" fillId="0" borderId="52" xfId="1" applyFont="1" applyBorder="1" applyAlignment="1">
      <alignment horizontal="center" vertical="center" wrapText="1"/>
    </xf>
    <xf numFmtId="0" fontId="4" fillId="0" borderId="86" xfId="1" applyFont="1" applyBorder="1" applyAlignment="1">
      <alignment horizontal="left" vertical="top" wrapText="1"/>
    </xf>
    <xf numFmtId="0" fontId="4" fillId="0" borderId="52" xfId="1" applyFont="1" applyBorder="1" applyAlignment="1">
      <alignment horizontal="left" vertical="top" wrapText="1"/>
    </xf>
    <xf numFmtId="0" fontId="4" fillId="0" borderId="59" xfId="1" applyFont="1" applyBorder="1" applyAlignment="1">
      <alignment horizontal="left" vertical="top" wrapText="1"/>
    </xf>
    <xf numFmtId="0" fontId="0" fillId="0" borderId="80" xfId="1" applyFont="1" applyBorder="1" applyAlignment="1">
      <alignment vertical="center" wrapText="1"/>
    </xf>
    <xf numFmtId="0" fontId="0" fillId="0" borderId="109" xfId="1" applyFont="1" applyBorder="1" applyAlignment="1">
      <alignment horizontal="left" vertical="center" wrapText="1"/>
    </xf>
    <xf numFmtId="0" fontId="0" fillId="0" borderId="110" xfId="1" applyFont="1" applyBorder="1" applyAlignment="1">
      <alignment horizontal="left" vertical="center" wrapText="1"/>
    </xf>
    <xf numFmtId="0" fontId="6" fillId="0" borderId="110" xfId="1" applyFont="1" applyBorder="1" applyAlignment="1">
      <alignment horizontal="left" vertical="center" wrapText="1"/>
    </xf>
    <xf numFmtId="0" fontId="0" fillId="0" borderId="110" xfId="1" applyFont="1" applyBorder="1" applyAlignment="1">
      <alignment vertical="center" wrapText="1"/>
    </xf>
    <xf numFmtId="0" fontId="0" fillId="0" borderId="111" xfId="1" applyFont="1" applyBorder="1" applyAlignment="1">
      <alignment vertical="center" wrapText="1"/>
    </xf>
    <xf numFmtId="0" fontId="0" fillId="0" borderId="0" xfId="1" applyFont="1" applyAlignment="1">
      <alignment horizontal="left" vertical="top"/>
    </xf>
    <xf numFmtId="0" fontId="17" fillId="0" borderId="0" xfId="0" applyFont="1" applyBorder="1" applyAlignment="1">
      <alignment vertical="center" wrapText="1"/>
    </xf>
    <xf numFmtId="0" fontId="20" fillId="0" borderId="31" xfId="1" applyBorder="1" applyAlignment="1">
      <alignment horizontal="center" vertical="center"/>
    </xf>
    <xf numFmtId="0" fontId="20" fillId="0" borderId="25" xfId="1" applyBorder="1" applyAlignment="1">
      <alignment horizontal="center" vertical="center"/>
    </xf>
    <xf numFmtId="0" fontId="20" fillId="0" borderId="96" xfId="1" applyBorder="1" applyAlignment="1">
      <alignment horizontal="center" vertical="center"/>
    </xf>
    <xf numFmtId="0" fontId="20" fillId="0" borderId="0" xfId="1" applyAlignment="1">
      <alignment horizontal="left"/>
    </xf>
    <xf numFmtId="0" fontId="0" fillId="0" borderId="0" xfId="1" applyFont="1" applyAlignment="1">
      <alignment horizontal="left"/>
    </xf>
    <xf numFmtId="0" fontId="21" fillId="0" borderId="0" xfId="1" applyFont="1" applyAlignment="1">
      <alignment horizontal="center"/>
    </xf>
    <xf numFmtId="0" fontId="21" fillId="0" borderId="0" xfId="2" applyFont="1" applyAlignment="1">
      <alignment horizontal="center"/>
    </xf>
    <xf numFmtId="0" fontId="0" fillId="0" borderId="9" xfId="1" applyFont="1" applyBorder="1" applyAlignment="1">
      <alignment horizontal="center" vertical="center"/>
    </xf>
    <xf numFmtId="0" fontId="8" fillId="0" borderId="0" xfId="2" applyFont="1" applyAlignment="1">
      <alignment horizontal="left"/>
    </xf>
    <xf numFmtId="0" fontId="20" fillId="0" borderId="0" xfId="3" applyFont="1" applyAlignment="1">
      <alignment horizontal="left"/>
    </xf>
    <xf numFmtId="0" fontId="20" fillId="0" borderId="9" xfId="2" applyBorder="1" applyAlignment="1">
      <alignment horizontal="center" vertical="center"/>
    </xf>
    <xf numFmtId="0" fontId="20" fillId="0" borderId="82" xfId="2" applyBorder="1" applyAlignment="1">
      <alignment horizontal="center" vertical="center"/>
    </xf>
    <xf numFmtId="0" fontId="20" fillId="0" borderId="31" xfId="2" applyBorder="1" applyAlignment="1">
      <alignment horizontal="center" vertical="center"/>
    </xf>
    <xf numFmtId="0" fontId="17" fillId="0" borderId="0" xfId="0" applyFont="1" applyBorder="1" applyAlignment="1">
      <alignment horizontal="left" vertical="top" wrapText="1"/>
    </xf>
    <xf numFmtId="0" fontId="17" fillId="0" borderId="76" xfId="0" applyFont="1" applyBorder="1" applyAlignment="1">
      <alignment horizontal="left" vertical="top" wrapText="1"/>
    </xf>
    <xf numFmtId="0" fontId="7"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0" xfId="0" applyFont="1" applyAlignment="1">
      <alignment horizontal="left" vertical="center"/>
    </xf>
    <xf numFmtId="0" fontId="20" fillId="0" borderId="93" xfId="2" applyBorder="1" applyAlignment="1">
      <alignment horizontal="center" vertical="center"/>
    </xf>
    <xf numFmtId="0" fontId="21" fillId="0" borderId="0" xfId="2" applyFont="1" applyAlignment="1">
      <alignment horizontal="center"/>
    </xf>
    <xf numFmtId="0" fontId="21" fillId="0" borderId="0" xfId="1" applyFont="1" applyBorder="1" applyAlignment="1">
      <alignment horizontal="center"/>
    </xf>
    <xf numFmtId="0" fontId="21" fillId="0" borderId="0" xfId="1" applyFont="1" applyAlignment="1">
      <alignment horizontal="center"/>
    </xf>
    <xf numFmtId="0" fontId="0" fillId="0" borderId="9" xfId="1" applyFont="1" applyBorder="1" applyAlignment="1">
      <alignment horizontal="center" vertical="center"/>
    </xf>
    <xf numFmtId="0" fontId="0" fillId="0" borderId="31" xfId="1" applyFont="1" applyBorder="1" applyAlignment="1">
      <alignment horizontal="center" vertical="center"/>
    </xf>
    <xf numFmtId="0" fontId="25" fillId="0" borderId="0" xfId="2" applyFont="1" applyAlignment="1">
      <alignment horizontal="center"/>
    </xf>
    <xf numFmtId="0" fontId="25" fillId="0" borderId="0" xfId="1" applyFont="1" applyAlignment="1">
      <alignment horizontal="center"/>
    </xf>
    <xf numFmtId="0" fontId="17" fillId="0" borderId="0" xfId="0" applyFont="1" applyBorder="1" applyAlignment="1">
      <alignment vertical="top" wrapText="1"/>
    </xf>
    <xf numFmtId="0" fontId="17" fillId="0" borderId="76" xfId="0" applyFont="1" applyBorder="1" applyAlignment="1">
      <alignment vertical="top" wrapText="1"/>
    </xf>
    <xf numFmtId="0" fontId="17" fillId="0" borderId="0" xfId="0" applyFont="1" applyBorder="1" applyAlignment="1">
      <alignment vertical="top"/>
    </xf>
    <xf numFmtId="0" fontId="7" fillId="0" borderId="75" xfId="0" applyFont="1" applyBorder="1">
      <alignment vertical="center"/>
    </xf>
    <xf numFmtId="0" fontId="7" fillId="0" borderId="79" xfId="0" applyFont="1" applyBorder="1">
      <alignment vertical="center"/>
    </xf>
    <xf numFmtId="0" fontId="18" fillId="0" borderId="74" xfId="0" applyFont="1" applyBorder="1" applyAlignment="1">
      <alignment vertical="top" wrapText="1"/>
    </xf>
    <xf numFmtId="0" fontId="0" fillId="0" borderId="49" xfId="0" applyFont="1" applyBorder="1" applyAlignment="1">
      <alignment vertical="center"/>
    </xf>
    <xf numFmtId="0" fontId="11" fillId="0" borderId="49" xfId="0" applyFont="1" applyBorder="1" applyAlignment="1">
      <alignment vertical="top" wrapText="1"/>
    </xf>
    <xf numFmtId="0" fontId="0" fillId="0" borderId="0" xfId="0" applyFont="1" applyBorder="1" applyAlignment="1">
      <alignment vertical="center" wrapText="1"/>
    </xf>
    <xf numFmtId="0" fontId="0" fillId="0" borderId="51" xfId="0" applyFont="1" applyBorder="1" applyAlignment="1">
      <alignment horizontal="right" vertical="center" wrapText="1"/>
    </xf>
    <xf numFmtId="0" fontId="0" fillId="0" borderId="117" xfId="1" applyFont="1" applyBorder="1" applyAlignment="1">
      <alignment horizontal="center" vertical="center" wrapText="1"/>
    </xf>
    <xf numFmtId="0" fontId="0" fillId="0" borderId="82" xfId="1" applyFont="1" applyBorder="1" applyAlignment="1">
      <alignment horizontal="center" vertical="center"/>
    </xf>
    <xf numFmtId="0" fontId="0" fillId="0" borderId="82" xfId="1" applyFont="1" applyBorder="1" applyAlignment="1">
      <alignment horizontal="center" vertical="center" wrapText="1"/>
    </xf>
    <xf numFmtId="0" fontId="0" fillId="0" borderId="82" xfId="1" applyFont="1" applyBorder="1" applyAlignment="1">
      <alignment horizontal="left" vertical="center" wrapText="1"/>
    </xf>
    <xf numFmtId="0" fontId="10" fillId="0" borderId="82" xfId="1" applyFont="1" applyBorder="1" applyAlignment="1">
      <alignment horizontal="center" vertical="center" wrapText="1"/>
    </xf>
    <xf numFmtId="0" fontId="10" fillId="0" borderId="82" xfId="1" applyFont="1" applyBorder="1" applyAlignment="1">
      <alignment vertical="center" shrinkToFit="1"/>
    </xf>
    <xf numFmtId="0" fontId="0" fillId="0" borderId="82" xfId="1" applyFont="1" applyBorder="1" applyAlignment="1">
      <alignment vertical="center" wrapText="1"/>
    </xf>
    <xf numFmtId="0" fontId="6" fillId="0" borderId="82" xfId="1" applyFont="1" applyBorder="1" applyAlignment="1">
      <alignment horizontal="left" vertical="center" wrapText="1"/>
    </xf>
    <xf numFmtId="0" fontId="6" fillId="0" borderId="19" xfId="1" applyFont="1" applyBorder="1" applyAlignment="1">
      <alignment horizontal="left" vertical="center" wrapText="1"/>
    </xf>
    <xf numFmtId="0" fontId="0" fillId="0" borderId="31" xfId="1" applyFont="1" applyBorder="1" applyAlignment="1">
      <alignment horizontal="center" vertical="center" wrapText="1"/>
    </xf>
    <xf numFmtId="0" fontId="0" fillId="0" borderId="104" xfId="1" applyFont="1" applyBorder="1" applyAlignment="1">
      <alignment horizontal="center" vertical="center" wrapText="1"/>
    </xf>
    <xf numFmtId="0" fontId="0" fillId="0" borderId="15" xfId="1" applyFont="1" applyBorder="1" applyAlignment="1">
      <alignment horizontal="center" vertical="center" wrapText="1"/>
    </xf>
    <xf numFmtId="0" fontId="0" fillId="0" borderId="9" xfId="1" applyFont="1" applyBorder="1" applyAlignment="1">
      <alignment horizontal="center" vertical="center"/>
    </xf>
    <xf numFmtId="0" fontId="0" fillId="0" borderId="31" xfId="1" applyFont="1" applyBorder="1" applyAlignment="1">
      <alignment horizontal="center" vertical="center"/>
    </xf>
    <xf numFmtId="0" fontId="0" fillId="0" borderId="49"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1" applyFont="1" applyAlignment="1">
      <alignment horizontal="left" vertical="top" wrapText="1"/>
    </xf>
    <xf numFmtId="0" fontId="25" fillId="0" borderId="0" xfId="2" applyFont="1" applyAlignment="1">
      <alignment horizontal="center"/>
    </xf>
    <xf numFmtId="0" fontId="20" fillId="0" borderId="9" xfId="2" applyBorder="1" applyAlignment="1">
      <alignment horizontal="center" vertical="center"/>
    </xf>
    <xf numFmtId="0" fontId="2" fillId="0" borderId="21" xfId="1"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11" fillId="0" borderId="0" xfId="0" applyFont="1" applyBorder="1" applyAlignment="1">
      <alignment horizontal="left" vertical="top" wrapText="1"/>
    </xf>
    <xf numFmtId="0" fontId="20" fillId="0" borderId="0" xfId="2" applyAlignment="1">
      <alignment vertical="center" wrapText="1"/>
    </xf>
    <xf numFmtId="0" fontId="20" fillId="3" borderId="0" xfId="2" applyFill="1" applyAlignment="1">
      <alignment horizontal="center"/>
    </xf>
    <xf numFmtId="0" fontId="20" fillId="0" borderId="0" xfId="2" applyBorder="1" applyAlignment="1">
      <alignment vertical="center"/>
    </xf>
    <xf numFmtId="0" fontId="0" fillId="0" borderId="37" xfId="2" applyFont="1" applyFill="1" applyBorder="1" applyAlignment="1">
      <alignment horizontal="center"/>
    </xf>
    <xf numFmtId="0" fontId="35" fillId="0" borderId="0" xfId="5" applyFont="1">
      <alignment vertical="center"/>
    </xf>
    <xf numFmtId="0" fontId="35" fillId="0" borderId="0" xfId="5" applyFont="1" applyAlignment="1">
      <alignment horizontal="left" vertical="center"/>
    </xf>
    <xf numFmtId="0" fontId="36" fillId="0" borderId="0" xfId="5" applyFont="1" applyAlignment="1">
      <alignment horizontal="left" vertical="center"/>
    </xf>
    <xf numFmtId="0" fontId="37" fillId="0" borderId="0" xfId="5" applyFont="1" applyAlignment="1">
      <alignment horizontal="left" vertical="center"/>
    </xf>
    <xf numFmtId="0" fontId="36" fillId="0" borderId="0" xfId="5" applyFont="1" applyAlignment="1">
      <alignment horizontal="right" vertical="center"/>
    </xf>
    <xf numFmtId="0" fontId="36" fillId="0" borderId="0" xfId="5" applyFont="1" applyFill="1" applyAlignment="1">
      <alignment horizontal="right" vertical="center"/>
    </xf>
    <xf numFmtId="0" fontId="36" fillId="0" borderId="0" xfId="5" applyFont="1" applyFill="1" applyAlignment="1">
      <alignment vertical="center"/>
    </xf>
    <xf numFmtId="0" fontId="36" fillId="0" borderId="0" xfId="5" applyFont="1" applyProtection="1">
      <alignment vertical="center"/>
    </xf>
    <xf numFmtId="0" fontId="36" fillId="0" borderId="0" xfId="5" applyFont="1" applyAlignment="1" applyProtection="1">
      <alignment horizontal="left" vertical="center"/>
    </xf>
    <xf numFmtId="0" fontId="36" fillId="0" borderId="0" xfId="5" applyFont="1" applyAlignment="1" applyProtection="1">
      <alignment horizontal="right" vertical="center"/>
    </xf>
    <xf numFmtId="0" fontId="36" fillId="6" borderId="0" xfId="5" applyFont="1" applyFill="1" applyAlignment="1" applyProtection="1">
      <alignment vertical="center"/>
    </xf>
    <xf numFmtId="0" fontId="36" fillId="6" borderId="0" xfId="5" applyFont="1" applyFill="1" applyProtection="1">
      <alignment vertical="center"/>
    </xf>
    <xf numFmtId="0" fontId="36" fillId="6" borderId="0" xfId="5" applyFont="1" applyFill="1" applyAlignment="1" applyProtection="1">
      <alignment horizontal="center" vertical="center"/>
    </xf>
    <xf numFmtId="0" fontId="36" fillId="0" borderId="0" xfId="5" applyFont="1">
      <alignment vertical="center"/>
    </xf>
    <xf numFmtId="0" fontId="35" fillId="6" borderId="0" xfId="5" quotePrefix="1" applyFont="1" applyFill="1" applyBorder="1" applyAlignment="1">
      <alignment vertical="center"/>
    </xf>
    <xf numFmtId="0" fontId="36" fillId="0" borderId="0" xfId="5" applyFont="1" applyAlignment="1" applyProtection="1">
      <alignment horizontal="center" vertical="center"/>
    </xf>
    <xf numFmtId="0" fontId="35" fillId="0" borderId="0" xfId="5" applyFont="1" applyProtection="1">
      <alignment vertical="center"/>
    </xf>
    <xf numFmtId="0" fontId="35" fillId="0" borderId="0" xfId="5" applyFont="1" applyAlignment="1">
      <alignment horizontal="right" vertical="center"/>
    </xf>
    <xf numFmtId="0" fontId="35" fillId="0" borderId="0" xfId="5" applyFont="1" applyBorder="1" applyProtection="1">
      <alignment vertical="center"/>
    </xf>
    <xf numFmtId="0" fontId="35" fillId="0" borderId="0" xfId="5" applyFont="1" applyBorder="1" applyAlignment="1" applyProtection="1">
      <alignment horizontal="left" vertical="center"/>
    </xf>
    <xf numFmtId="0" fontId="35" fillId="0" borderId="0" xfId="5" applyFont="1" applyBorder="1" applyAlignment="1" applyProtection="1">
      <alignment horizontal="right" vertical="center"/>
    </xf>
    <xf numFmtId="0" fontId="35" fillId="0" borderId="0" xfId="5" applyFont="1" applyBorder="1" applyAlignment="1" applyProtection="1">
      <alignment horizontal="center" vertical="center"/>
    </xf>
    <xf numFmtId="0" fontId="35" fillId="6" borderId="0" xfId="5" applyFont="1" applyFill="1" applyBorder="1" applyAlignment="1" applyProtection="1">
      <alignment vertical="center"/>
    </xf>
    <xf numFmtId="0" fontId="38" fillId="0" borderId="0" xfId="5" applyFont="1" applyProtection="1">
      <alignment vertical="center"/>
    </xf>
    <xf numFmtId="0" fontId="35" fillId="6" borderId="0" xfId="5" applyFont="1" applyFill="1" applyBorder="1" applyAlignment="1" applyProtection="1">
      <alignment horizontal="center" vertical="center"/>
    </xf>
    <xf numFmtId="20" fontId="35" fillId="6" borderId="0" xfId="5" applyNumberFormat="1" applyFont="1" applyFill="1" applyBorder="1" applyAlignment="1" applyProtection="1">
      <alignment vertical="center"/>
    </xf>
    <xf numFmtId="0" fontId="35" fillId="6" borderId="0" xfId="5" applyFont="1" applyFill="1" applyBorder="1" applyAlignment="1" applyProtection="1">
      <alignment horizontal="right" vertical="center"/>
    </xf>
    <xf numFmtId="176" fontId="35" fillId="6" borderId="0" xfId="5" applyNumberFormat="1" applyFont="1" applyFill="1" applyBorder="1" applyAlignment="1" applyProtection="1">
      <alignment vertical="center"/>
    </xf>
    <xf numFmtId="0" fontId="35" fillId="6" borderId="0" xfId="5" applyFont="1" applyFill="1" applyBorder="1" applyAlignment="1" applyProtection="1">
      <alignment horizontal="left" vertical="center"/>
    </xf>
    <xf numFmtId="176" fontId="35" fillId="0" borderId="0" xfId="5" applyNumberFormat="1" applyFont="1" applyBorder="1" applyAlignment="1" applyProtection="1">
      <alignment vertical="center"/>
    </xf>
    <xf numFmtId="0" fontId="36" fillId="0" borderId="0" xfId="5" applyFont="1" applyBorder="1" applyAlignment="1" applyProtection="1">
      <alignment horizontal="center" vertical="center"/>
    </xf>
    <xf numFmtId="20" fontId="35" fillId="0" borderId="0" xfId="5" applyNumberFormat="1" applyFont="1" applyBorder="1" applyAlignment="1" applyProtection="1">
      <alignment vertical="center"/>
    </xf>
    <xf numFmtId="0" fontId="35" fillId="0" borderId="0" xfId="5" applyFont="1" applyBorder="1" applyAlignment="1" applyProtection="1">
      <alignment vertical="center"/>
    </xf>
    <xf numFmtId="0" fontId="38" fillId="0" borderId="0" xfId="5" applyFont="1" applyBorder="1" applyAlignment="1" applyProtection="1">
      <alignment horizontal="left" vertical="center"/>
    </xf>
    <xf numFmtId="0" fontId="35" fillId="6" borderId="0" xfId="5" applyFont="1" applyFill="1" applyBorder="1" applyAlignment="1" applyProtection="1">
      <alignment vertical="center"/>
      <protection locked="0"/>
    </xf>
    <xf numFmtId="0" fontId="35" fillId="6" borderId="0" xfId="5" applyFont="1" applyFill="1" applyBorder="1" applyAlignment="1">
      <alignment horizontal="center" vertical="center"/>
    </xf>
    <xf numFmtId="0" fontId="35" fillId="6" borderId="0" xfId="5" applyFont="1" applyFill="1" applyBorder="1" applyProtection="1">
      <alignment vertical="center"/>
    </xf>
    <xf numFmtId="0" fontId="36" fillId="0" borderId="0" xfId="5" applyFont="1" applyBorder="1" applyAlignment="1" applyProtection="1">
      <alignment vertical="center"/>
    </xf>
    <xf numFmtId="0" fontId="35" fillId="0" borderId="0" xfId="5" applyFont="1" applyAlignment="1" applyProtection="1">
      <alignment horizontal="center" vertical="center"/>
    </xf>
    <xf numFmtId="1" fontId="35" fillId="6" borderId="0" xfId="5" applyNumberFormat="1" applyFont="1" applyFill="1" applyBorder="1" applyAlignment="1" applyProtection="1">
      <alignment vertical="center"/>
    </xf>
    <xf numFmtId="0" fontId="35" fillId="0" borderId="0" xfId="5" applyFont="1" applyAlignment="1">
      <alignment horizontal="center" vertical="center"/>
    </xf>
    <xf numFmtId="0" fontId="35" fillId="0" borderId="0" xfId="5" applyFont="1" applyBorder="1" applyAlignment="1">
      <alignment vertical="center"/>
    </xf>
    <xf numFmtId="0" fontId="38" fillId="0" borderId="0" xfId="5" applyFont="1" applyAlignment="1">
      <alignment horizontal="right" vertical="center"/>
    </xf>
    <xf numFmtId="0" fontId="38" fillId="0" borderId="0" xfId="5" applyFont="1" applyAlignment="1"/>
    <xf numFmtId="0" fontId="36" fillId="6" borderId="0" xfId="5" applyFont="1" applyFill="1" applyBorder="1" applyProtection="1">
      <alignment vertical="center"/>
    </xf>
    <xf numFmtId="0" fontId="38" fillId="0" borderId="0" xfId="5" applyFont="1" applyAlignment="1" applyProtection="1">
      <alignment horizontal="center" vertical="center"/>
    </xf>
    <xf numFmtId="0" fontId="35" fillId="0" borderId="0" xfId="5" applyFont="1" applyBorder="1" applyAlignment="1">
      <alignment horizontal="center" vertical="center"/>
    </xf>
    <xf numFmtId="0" fontId="39" fillId="6" borderId="0" xfId="5" applyFont="1" applyFill="1" applyBorder="1" applyAlignment="1" applyProtection="1">
      <alignment vertical="center"/>
    </xf>
    <xf numFmtId="0" fontId="39" fillId="0" borderId="0" xfId="5" applyFont="1" applyBorder="1" applyAlignment="1" applyProtection="1">
      <alignment vertical="center"/>
    </xf>
    <xf numFmtId="0" fontId="38" fillId="0" borderId="0" xfId="5" applyFont="1" applyAlignment="1">
      <alignment horizontal="left"/>
    </xf>
    <xf numFmtId="0" fontId="39" fillId="0" borderId="0" xfId="5" applyFont="1" applyBorder="1" applyAlignment="1" applyProtection="1">
      <alignment horizontal="left" vertical="center"/>
    </xf>
    <xf numFmtId="0" fontId="35" fillId="0" borderId="0" xfId="5" applyFont="1" applyAlignment="1" applyProtection="1">
      <alignment horizontal="right" vertical="center"/>
    </xf>
    <xf numFmtId="0" fontId="35" fillId="0" borderId="0" xfId="5" applyFont="1" applyBorder="1" applyAlignment="1">
      <alignment horizontal="right" vertical="center"/>
    </xf>
    <xf numFmtId="0" fontId="35" fillId="0" borderId="0" xfId="5" applyFont="1" applyBorder="1" applyAlignment="1">
      <alignment horizontal="left" vertical="center"/>
    </xf>
    <xf numFmtId="0" fontId="35" fillId="0" borderId="0" xfId="5" applyNumberFormat="1" applyFont="1" applyBorder="1" applyAlignment="1" applyProtection="1">
      <alignment horizontal="center" vertical="center"/>
    </xf>
    <xf numFmtId="20" fontId="36" fillId="0" borderId="0" xfId="5" applyNumberFormat="1" applyFont="1" applyBorder="1" applyAlignment="1" applyProtection="1">
      <alignment vertical="center"/>
    </xf>
    <xf numFmtId="0" fontId="36" fillId="0" borderId="0" xfId="5" applyFont="1" applyBorder="1" applyProtection="1">
      <alignment vertical="center"/>
    </xf>
    <xf numFmtId="0" fontId="36" fillId="0" borderId="0" xfId="5" applyFont="1" applyAlignment="1">
      <alignment horizontal="center" vertical="center"/>
    </xf>
    <xf numFmtId="0" fontId="36" fillId="0" borderId="0" xfId="5" applyFont="1" applyBorder="1" applyAlignment="1">
      <alignment vertical="center"/>
    </xf>
    <xf numFmtId="0" fontId="37" fillId="0" borderId="0" xfId="5" applyFont="1" applyAlignment="1">
      <alignment horizontal="right" vertical="center"/>
    </xf>
    <xf numFmtId="0" fontId="36" fillId="0" borderId="0" xfId="5" applyFont="1" applyBorder="1" applyAlignment="1">
      <alignment horizontal="center" vertical="center"/>
    </xf>
    <xf numFmtId="0" fontId="40" fillId="0" borderId="0" xfId="5" applyFont="1" applyAlignment="1"/>
    <xf numFmtId="0" fontId="39" fillId="0" borderId="0" xfId="5" applyFont="1" applyProtection="1">
      <alignment vertical="center"/>
    </xf>
    <xf numFmtId="0" fontId="39" fillId="0" borderId="0" xfId="5" applyFont="1" applyAlignment="1" applyProtection="1">
      <alignment horizontal="left" vertical="center"/>
    </xf>
    <xf numFmtId="0" fontId="39" fillId="0" borderId="0" xfId="5" applyFont="1">
      <alignment vertical="center"/>
    </xf>
    <xf numFmtId="0" fontId="39" fillId="0" borderId="0" xfId="5" applyFont="1" applyAlignment="1">
      <alignment horizontal="right" vertical="center"/>
    </xf>
    <xf numFmtId="0" fontId="35" fillId="0" borderId="39" xfId="5" applyFont="1" applyBorder="1" applyAlignment="1">
      <alignment horizontal="center" vertical="center" wrapText="1"/>
    </xf>
    <xf numFmtId="0" fontId="35" fillId="0" borderId="42" xfId="5" applyFont="1" applyBorder="1" applyAlignment="1">
      <alignment horizontal="center" vertical="center" wrapText="1"/>
    </xf>
    <xf numFmtId="0" fontId="38" fillId="0" borderId="20" xfId="5" applyFont="1" applyBorder="1" applyAlignment="1">
      <alignment horizontal="center" vertical="center"/>
    </xf>
    <xf numFmtId="0" fontId="38" fillId="0" borderId="21" xfId="5" applyFont="1" applyBorder="1" applyAlignment="1">
      <alignment horizontal="center" vertical="center"/>
    </xf>
    <xf numFmtId="0" fontId="38" fillId="0" borderId="23" xfId="5" applyFont="1" applyBorder="1" applyAlignment="1">
      <alignment horizontal="center" vertical="center"/>
    </xf>
    <xf numFmtId="0" fontId="38" fillId="0" borderId="24" xfId="5" applyFont="1" applyBorder="1" applyAlignment="1">
      <alignment horizontal="center" vertical="center"/>
    </xf>
    <xf numFmtId="0" fontId="38" fillId="0" borderId="20" xfId="5" applyFont="1" applyFill="1" applyBorder="1" applyAlignment="1">
      <alignment horizontal="center" vertical="center"/>
    </xf>
    <xf numFmtId="0" fontId="38" fillId="0" borderId="21" xfId="5" applyFont="1" applyFill="1" applyBorder="1" applyAlignment="1">
      <alignment horizontal="center" vertical="center"/>
    </xf>
    <xf numFmtId="0" fontId="38" fillId="0" borderId="23" xfId="5" applyFont="1" applyFill="1" applyBorder="1" applyAlignment="1">
      <alignment horizontal="center" vertical="center"/>
    </xf>
    <xf numFmtId="0" fontId="35" fillId="0" borderId="57" xfId="5" applyFont="1" applyBorder="1" applyAlignment="1">
      <alignment horizontal="center" vertical="center" wrapText="1"/>
    </xf>
    <xf numFmtId="0" fontId="38" fillId="0" borderId="10" xfId="5" applyNumberFormat="1" applyFont="1" applyFill="1" applyBorder="1" applyAlignment="1">
      <alignment horizontal="center" vertical="center" wrapText="1"/>
    </xf>
    <xf numFmtId="0" fontId="38" fillId="0" borderId="11" xfId="5" applyNumberFormat="1" applyFont="1" applyFill="1" applyBorder="1" applyAlignment="1">
      <alignment horizontal="center" vertical="center" wrapText="1"/>
    </xf>
    <xf numFmtId="0" fontId="38" fillId="0" borderId="13" xfId="5" applyNumberFormat="1" applyFont="1" applyFill="1" applyBorder="1" applyAlignment="1">
      <alignment horizontal="center" vertical="center" wrapText="1"/>
    </xf>
    <xf numFmtId="0" fontId="35" fillId="4" borderId="39" xfId="5" applyFont="1" applyFill="1" applyBorder="1" applyAlignment="1" applyProtection="1">
      <alignment horizontal="center" vertical="center" wrapText="1"/>
      <protection locked="0"/>
    </xf>
    <xf numFmtId="0" fontId="35" fillId="4" borderId="123" xfId="5" applyFont="1" applyFill="1" applyBorder="1" applyAlignment="1" applyProtection="1">
      <alignment horizontal="center" vertical="center" shrinkToFit="1"/>
      <protection locked="0"/>
    </xf>
    <xf numFmtId="0" fontId="35" fillId="4" borderId="43" xfId="5" applyFont="1" applyFill="1" applyBorder="1" applyAlignment="1" applyProtection="1">
      <alignment horizontal="center" vertical="center" shrinkToFit="1"/>
      <protection locked="0"/>
    </xf>
    <xf numFmtId="0" fontId="35" fillId="4" borderId="44" xfId="5" applyFont="1" applyFill="1" applyBorder="1" applyAlignment="1" applyProtection="1">
      <alignment horizontal="center" vertical="center" shrinkToFit="1"/>
      <protection locked="0"/>
    </xf>
    <xf numFmtId="0" fontId="35" fillId="4" borderId="42" xfId="5" applyFont="1" applyFill="1" applyBorder="1" applyAlignment="1" applyProtection="1">
      <alignment horizontal="center" vertical="center" wrapText="1"/>
      <protection locked="0"/>
    </xf>
    <xf numFmtId="177" fontId="35" fillId="0" borderId="128" xfId="5" applyNumberFormat="1" applyFont="1" applyBorder="1" applyAlignment="1">
      <alignment horizontal="center" vertical="center" shrinkToFit="1"/>
    </xf>
    <xf numFmtId="177" fontId="35" fillId="0" borderId="45" xfId="5" applyNumberFormat="1" applyFont="1" applyBorder="1" applyAlignment="1">
      <alignment horizontal="center" vertical="center" shrinkToFit="1"/>
    </xf>
    <xf numFmtId="177" fontId="35" fillId="0" borderId="46" xfId="5" applyNumberFormat="1" applyFont="1" applyBorder="1" applyAlignment="1">
      <alignment horizontal="center" vertical="center" shrinkToFit="1"/>
    </xf>
    <xf numFmtId="0" fontId="35" fillId="4" borderId="16" xfId="5" applyFont="1" applyFill="1" applyBorder="1" applyAlignment="1" applyProtection="1">
      <alignment horizontal="center" vertical="center" wrapText="1"/>
      <protection locked="0"/>
    </xf>
    <xf numFmtId="177" fontId="35" fillId="0" borderId="131" xfId="5" applyNumberFormat="1" applyFont="1" applyBorder="1" applyAlignment="1">
      <alignment horizontal="center" vertical="center" shrinkToFit="1"/>
    </xf>
    <xf numFmtId="177" fontId="35" fillId="0" borderId="47" xfId="5" applyNumberFormat="1" applyFont="1" applyBorder="1" applyAlignment="1">
      <alignment horizontal="center" vertical="center" shrinkToFit="1"/>
    </xf>
    <xf numFmtId="177" fontId="35" fillId="0" borderId="48" xfId="5" applyNumberFormat="1" applyFont="1" applyBorder="1" applyAlignment="1">
      <alignment horizontal="center" vertical="center" shrinkToFit="1"/>
    </xf>
    <xf numFmtId="0" fontId="35" fillId="4" borderId="27" xfId="5" applyFont="1" applyFill="1" applyBorder="1" applyAlignment="1" applyProtection="1">
      <alignment horizontal="center" vertical="center" wrapText="1"/>
      <protection locked="0"/>
    </xf>
    <xf numFmtId="0" fontId="35" fillId="4" borderId="57" xfId="5" applyFont="1" applyFill="1" applyBorder="1" applyAlignment="1" applyProtection="1">
      <alignment horizontal="center" vertical="center" wrapText="1"/>
      <protection locked="0"/>
    </xf>
    <xf numFmtId="0" fontId="39" fillId="6" borderId="32" xfId="5" applyFont="1" applyFill="1" applyBorder="1">
      <alignment vertical="center"/>
    </xf>
    <xf numFmtId="0" fontId="43" fillId="6" borderId="33" xfId="5" applyFont="1" applyFill="1" applyBorder="1" applyAlignment="1">
      <alignment horizontal="center" vertical="center"/>
    </xf>
    <xf numFmtId="0" fontId="39" fillId="6" borderId="33" xfId="5" applyFont="1" applyFill="1" applyBorder="1" applyAlignment="1">
      <alignment horizontal="center" vertical="center" wrapText="1"/>
    </xf>
    <xf numFmtId="0" fontId="39" fillId="6" borderId="33" xfId="5" applyFont="1" applyFill="1" applyBorder="1" applyAlignment="1">
      <alignment horizontal="center" vertical="center" shrinkToFit="1"/>
    </xf>
    <xf numFmtId="0" fontId="42" fillId="6" borderId="33" xfId="5" applyFont="1" applyFill="1" applyBorder="1" applyAlignment="1">
      <alignment horizontal="center" vertical="center" wrapText="1"/>
    </xf>
    <xf numFmtId="1" fontId="39" fillId="6" borderId="33" xfId="5" applyNumberFormat="1" applyFont="1" applyFill="1" applyBorder="1" applyAlignment="1">
      <alignment horizontal="center" vertical="center" wrapText="1"/>
    </xf>
    <xf numFmtId="0" fontId="39" fillId="6" borderId="34" xfId="5" applyFont="1" applyFill="1" applyBorder="1" applyAlignment="1">
      <alignment horizontal="center" vertical="center" wrapText="1"/>
    </xf>
    <xf numFmtId="0" fontId="39" fillId="6" borderId="0" xfId="5" applyFont="1" applyFill="1">
      <alignment vertical="center"/>
    </xf>
    <xf numFmtId="0" fontId="38" fillId="0" borderId="38" xfId="5" applyFont="1" applyBorder="1" applyProtection="1">
      <alignment vertical="center"/>
    </xf>
    <xf numFmtId="0" fontId="38" fillId="0" borderId="80" xfId="5" applyFont="1" applyFill="1" applyBorder="1" applyAlignment="1" applyProtection="1">
      <alignment vertical="center" wrapText="1"/>
    </xf>
    <xf numFmtId="0" fontId="38" fillId="0" borderId="69" xfId="5" applyFont="1" applyFill="1" applyBorder="1" applyAlignment="1" applyProtection="1">
      <alignment vertical="center" wrapText="1"/>
    </xf>
    <xf numFmtId="0" fontId="38" fillId="0" borderId="144" xfId="5" applyFont="1" applyFill="1" applyBorder="1" applyAlignment="1">
      <alignment vertical="center" wrapText="1"/>
    </xf>
    <xf numFmtId="177" fontId="38" fillId="6" borderId="145" xfId="5" applyNumberFormat="1" applyFont="1" applyFill="1" applyBorder="1" applyAlignment="1" applyProtection="1">
      <alignment horizontal="center" vertical="center" shrinkToFit="1"/>
    </xf>
    <xf numFmtId="177" fontId="38" fillId="6" borderId="146" xfId="5" applyNumberFormat="1" applyFont="1" applyFill="1" applyBorder="1" applyAlignment="1" applyProtection="1">
      <alignment horizontal="center" vertical="center" shrinkToFit="1"/>
    </xf>
    <xf numFmtId="177" fontId="38" fillId="6" borderId="147" xfId="5" applyNumberFormat="1" applyFont="1" applyFill="1" applyBorder="1" applyAlignment="1" applyProtection="1">
      <alignment horizontal="center" vertical="center" shrinkToFit="1"/>
    </xf>
    <xf numFmtId="0" fontId="38" fillId="0" borderId="41" xfId="5" applyFont="1" applyBorder="1" applyProtection="1">
      <alignment vertical="center"/>
    </xf>
    <xf numFmtId="0" fontId="38" fillId="0" borderId="0" xfId="5" applyFont="1" applyFill="1" applyBorder="1" applyAlignment="1" applyProtection="1">
      <alignment vertical="center" wrapText="1"/>
    </xf>
    <xf numFmtId="0" fontId="38" fillId="0" borderId="55" xfId="5" applyFont="1" applyFill="1" applyBorder="1" applyAlignment="1" applyProtection="1">
      <alignment vertical="center" wrapText="1"/>
    </xf>
    <xf numFmtId="0" fontId="38" fillId="0" borderId="130" xfId="5" applyFont="1" applyFill="1" applyBorder="1" applyAlignment="1">
      <alignment vertical="center" wrapText="1"/>
    </xf>
    <xf numFmtId="0" fontId="38" fillId="0" borderId="83" xfId="5" applyFont="1" applyBorder="1" applyProtection="1">
      <alignment vertical="center"/>
    </xf>
    <xf numFmtId="0" fontId="38" fillId="0" borderId="53" xfId="5" applyFont="1" applyFill="1" applyBorder="1" applyAlignment="1" applyProtection="1">
      <alignment vertical="center" wrapText="1"/>
    </xf>
    <xf numFmtId="0" fontId="39" fillId="0" borderId="85" xfId="5" applyFont="1" applyBorder="1">
      <alignment vertical="center"/>
    </xf>
    <xf numFmtId="0" fontId="39" fillId="0" borderId="55" xfId="5" applyFont="1" applyFill="1" applyBorder="1" applyAlignment="1">
      <alignment vertical="center" wrapText="1"/>
    </xf>
    <xf numFmtId="177" fontId="38" fillId="5" borderId="20" xfId="5" applyNumberFormat="1" applyFont="1" applyFill="1" applyBorder="1" applyAlignment="1" applyProtection="1">
      <alignment horizontal="center" vertical="center" shrinkToFit="1"/>
      <protection locked="0"/>
    </xf>
    <xf numFmtId="177" fontId="38" fillId="5" borderId="21" xfId="5" applyNumberFormat="1" applyFont="1" applyFill="1" applyBorder="1" applyAlignment="1" applyProtection="1">
      <alignment horizontal="center" vertical="center" shrinkToFit="1"/>
      <protection locked="0"/>
    </xf>
    <xf numFmtId="177" fontId="38" fillId="5" borderId="23" xfId="5" applyNumberFormat="1" applyFont="1" applyFill="1" applyBorder="1" applyAlignment="1" applyProtection="1">
      <alignment horizontal="center" vertical="center" shrinkToFit="1"/>
      <protection locked="0"/>
    </xf>
    <xf numFmtId="0" fontId="39" fillId="0" borderId="84" xfId="5" applyFont="1" applyBorder="1">
      <alignment vertical="center"/>
    </xf>
    <xf numFmtId="0" fontId="39" fillId="0" borderId="58" xfId="5" applyFont="1" applyFill="1" applyBorder="1" applyAlignment="1">
      <alignment vertical="center" wrapText="1"/>
    </xf>
    <xf numFmtId="177" fontId="38" fillId="0" borderId="20" xfId="5" applyNumberFormat="1" applyFont="1" applyFill="1" applyBorder="1" applyAlignment="1">
      <alignment horizontal="center" vertical="center" shrinkToFit="1"/>
    </xf>
    <xf numFmtId="177" fontId="38" fillId="0" borderId="21" xfId="5" applyNumberFormat="1" applyFont="1" applyFill="1" applyBorder="1" applyAlignment="1">
      <alignment horizontal="center" vertical="center" shrinkToFit="1"/>
    </xf>
    <xf numFmtId="177" fontId="38" fillId="0" borderId="23" xfId="5" applyNumberFormat="1" applyFont="1" applyFill="1" applyBorder="1" applyAlignment="1">
      <alignment horizontal="center" vertical="center" shrinkToFit="1"/>
    </xf>
    <xf numFmtId="177" fontId="38" fillId="6" borderId="20" xfId="5" applyNumberFormat="1" applyFont="1" applyFill="1" applyBorder="1" applyAlignment="1">
      <alignment horizontal="center" vertical="center" shrinkToFit="1"/>
    </xf>
    <xf numFmtId="177" fontId="38" fillId="6" borderId="21" xfId="5" applyNumberFormat="1" applyFont="1" applyFill="1" applyBorder="1" applyAlignment="1">
      <alignment horizontal="center" vertical="center" shrinkToFit="1"/>
    </xf>
    <xf numFmtId="177" fontId="38" fillId="6" borderId="23" xfId="5" applyNumberFormat="1" applyFont="1" applyFill="1" applyBorder="1" applyAlignment="1">
      <alignment horizontal="center" vertical="center" shrinkToFit="1"/>
    </xf>
    <xf numFmtId="177" fontId="38" fillId="6" borderId="4" xfId="5" applyNumberFormat="1" applyFont="1" applyFill="1" applyBorder="1" applyAlignment="1" applyProtection="1">
      <alignment horizontal="center" vertical="center" shrinkToFit="1"/>
    </xf>
    <xf numFmtId="177" fontId="38" fillId="6" borderId="5" xfId="5" applyNumberFormat="1" applyFont="1" applyFill="1" applyBorder="1" applyAlignment="1" applyProtection="1">
      <alignment horizontal="center" vertical="center" shrinkToFit="1"/>
    </xf>
    <xf numFmtId="177" fontId="38" fillId="6" borderId="6" xfId="5" applyNumberFormat="1" applyFont="1" applyFill="1" applyBorder="1" applyAlignment="1" applyProtection="1">
      <alignment horizontal="center" vertical="center" shrinkToFit="1"/>
    </xf>
    <xf numFmtId="177" fontId="38" fillId="6" borderId="7" xfId="5" applyNumberFormat="1" applyFont="1" applyFill="1" applyBorder="1" applyAlignment="1" applyProtection="1">
      <alignment horizontal="center" vertical="center" shrinkToFit="1"/>
    </xf>
    <xf numFmtId="177" fontId="38" fillId="6" borderId="20" xfId="5" applyNumberFormat="1" applyFont="1" applyFill="1" applyBorder="1" applyAlignment="1" applyProtection="1">
      <alignment horizontal="center" vertical="center" shrinkToFit="1"/>
    </xf>
    <xf numFmtId="177" fontId="38" fillId="6" borderId="21" xfId="5" applyNumberFormat="1" applyFont="1" applyFill="1" applyBorder="1" applyAlignment="1" applyProtection="1">
      <alignment horizontal="center" vertical="center" shrinkToFit="1"/>
    </xf>
    <xf numFmtId="177" fontId="38" fillId="6" borderId="23" xfId="5" applyNumberFormat="1" applyFont="1" applyFill="1" applyBorder="1" applyAlignment="1" applyProtection="1">
      <alignment horizontal="center" vertical="center" shrinkToFit="1"/>
    </xf>
    <xf numFmtId="177" fontId="38" fillId="6" borderId="24" xfId="5" applyNumberFormat="1" applyFont="1" applyFill="1" applyBorder="1" applyAlignment="1" applyProtection="1">
      <alignment horizontal="center" vertical="center" shrinkToFit="1"/>
    </xf>
    <xf numFmtId="177" fontId="38" fillId="6" borderId="10" xfId="5" applyNumberFormat="1" applyFont="1" applyFill="1" applyBorder="1" applyAlignment="1" applyProtection="1">
      <alignment horizontal="center" vertical="center" shrinkToFit="1"/>
    </xf>
    <xf numFmtId="177" fontId="38" fillId="6" borderId="11" xfId="5" applyNumberFormat="1" applyFont="1" applyFill="1" applyBorder="1" applyAlignment="1" applyProtection="1">
      <alignment horizontal="center" vertical="center" shrinkToFit="1"/>
    </xf>
    <xf numFmtId="177" fontId="38" fillId="6" borderId="13" xfId="5" applyNumberFormat="1" applyFont="1" applyFill="1" applyBorder="1" applyAlignment="1" applyProtection="1">
      <alignment horizontal="center" vertical="center" shrinkToFit="1"/>
    </xf>
    <xf numFmtId="177" fontId="38" fillId="6" borderId="14" xfId="5" applyNumberFormat="1" applyFont="1" applyFill="1" applyBorder="1" applyAlignment="1" applyProtection="1">
      <alignment horizontal="center" vertical="center" shrinkToFit="1"/>
    </xf>
    <xf numFmtId="0" fontId="40" fillId="0" borderId="0" xfId="5" applyFont="1">
      <alignment vertical="center"/>
    </xf>
    <xf numFmtId="0" fontId="39" fillId="0" borderId="0" xfId="5" applyFont="1" applyAlignment="1">
      <alignment vertical="center" shrinkToFit="1"/>
    </xf>
    <xf numFmtId="0" fontId="33" fillId="0" borderId="0" xfId="5" applyFont="1" applyAlignment="1">
      <alignment vertical="center" shrinkToFit="1"/>
    </xf>
    <xf numFmtId="0" fontId="39" fillId="0" borderId="0" xfId="5" applyFont="1" applyAlignment="1">
      <alignment horizontal="left" vertical="center"/>
    </xf>
    <xf numFmtId="0" fontId="39" fillId="0" borderId="0" xfId="5" applyFont="1" applyFill="1">
      <alignment vertical="center"/>
    </xf>
    <xf numFmtId="0" fontId="39" fillId="0" borderId="0" xfId="5" applyFont="1" applyFill="1" applyAlignment="1">
      <alignment vertical="center" wrapText="1"/>
    </xf>
    <xf numFmtId="0" fontId="39" fillId="0" borderId="0" xfId="5" applyFont="1" applyAlignment="1">
      <alignment vertical="center" wrapText="1"/>
    </xf>
    <xf numFmtId="0" fontId="39" fillId="0" borderId="0" xfId="5" applyFont="1" applyFill="1" applyBorder="1">
      <alignment vertical="center"/>
    </xf>
    <xf numFmtId="0" fontId="39" fillId="0" borderId="0" xfId="5" applyFont="1" applyBorder="1">
      <alignment vertical="center"/>
    </xf>
    <xf numFmtId="0" fontId="38" fillId="0" borderId="0" xfId="5" applyFont="1" applyFill="1" applyAlignment="1"/>
    <xf numFmtId="0" fontId="38" fillId="0" borderId="0" xfId="5" applyFont="1" applyFill="1" applyAlignment="1">
      <alignment vertical="center"/>
    </xf>
    <xf numFmtId="0" fontId="38" fillId="0" borderId="0" xfId="5" applyFont="1" applyFill="1" applyBorder="1" applyAlignment="1">
      <alignment vertical="center" wrapText="1"/>
    </xf>
    <xf numFmtId="0" fontId="38" fillId="0" borderId="0" xfId="5" applyFont="1" applyFill="1" applyBorder="1" applyAlignment="1">
      <alignment horizontal="justify" vertical="center" wrapText="1"/>
    </xf>
    <xf numFmtId="0" fontId="39" fillId="0" borderId="0" xfId="5" applyFont="1" applyFill="1" applyAlignment="1">
      <alignment vertical="center" textRotation="90"/>
    </xf>
    <xf numFmtId="0" fontId="39" fillId="0" borderId="0" xfId="5" applyFont="1" applyFill="1" applyAlignment="1">
      <alignment horizontal="left" vertical="center"/>
    </xf>
    <xf numFmtId="0" fontId="44" fillId="6" borderId="0" xfId="5" applyFont="1" applyFill="1" applyAlignment="1" applyProtection="1">
      <alignment horizontal="left" vertical="center"/>
    </xf>
    <xf numFmtId="0" fontId="45" fillId="6" borderId="0" xfId="5" applyFont="1" applyFill="1" applyAlignment="1" applyProtection="1">
      <alignment horizontal="center" vertical="center"/>
    </xf>
    <xf numFmtId="0" fontId="45" fillId="6" borderId="0" xfId="5" applyFont="1" applyFill="1" applyProtection="1">
      <alignment vertical="center"/>
    </xf>
    <xf numFmtId="0" fontId="45" fillId="6" borderId="0" xfId="5" applyFont="1" applyFill="1" applyAlignment="1" applyProtection="1">
      <alignment horizontal="left" vertical="center"/>
    </xf>
    <xf numFmtId="0" fontId="46" fillId="6" borderId="0" xfId="5" applyFont="1" applyFill="1" applyProtection="1">
      <alignment vertical="center"/>
    </xf>
    <xf numFmtId="0" fontId="46" fillId="6" borderId="0" xfId="5" applyFont="1" applyFill="1" applyAlignment="1" applyProtection="1">
      <alignment horizontal="left" vertical="center"/>
    </xf>
    <xf numFmtId="0" fontId="45" fillId="5" borderId="21" xfId="5" applyFont="1" applyFill="1" applyBorder="1" applyAlignment="1" applyProtection="1">
      <alignment horizontal="center" vertical="center"/>
      <protection locked="0"/>
    </xf>
    <xf numFmtId="20" fontId="45" fillId="5" borderId="21" xfId="5" applyNumberFormat="1" applyFont="1" applyFill="1" applyBorder="1" applyAlignment="1" applyProtection="1">
      <alignment horizontal="center" vertical="center"/>
      <protection locked="0"/>
    </xf>
    <xf numFmtId="0" fontId="45" fillId="6" borderId="21" xfId="5" applyFont="1" applyFill="1" applyBorder="1" applyAlignment="1" applyProtection="1">
      <alignment horizontal="center" vertical="center"/>
    </xf>
    <xf numFmtId="178" fontId="45" fillId="6" borderId="21" xfId="5" applyNumberFormat="1" applyFont="1" applyFill="1" applyBorder="1" applyAlignment="1" applyProtection="1">
      <alignment horizontal="center" vertical="center"/>
    </xf>
    <xf numFmtId="0" fontId="45" fillId="6" borderId="21" xfId="5" applyNumberFormat="1" applyFont="1" applyFill="1" applyBorder="1" applyAlignment="1" applyProtection="1">
      <alignment horizontal="center" vertical="center"/>
    </xf>
    <xf numFmtId="0" fontId="45" fillId="5" borderId="21" xfId="5" applyFont="1" applyFill="1" applyBorder="1" applyAlignment="1" applyProtection="1">
      <alignment horizontal="left" vertical="center"/>
      <protection locked="0"/>
    </xf>
    <xf numFmtId="0" fontId="45" fillId="6" borderId="21" xfId="6" applyNumberFormat="1" applyFont="1" applyFill="1" applyBorder="1" applyAlignment="1" applyProtection="1">
      <alignment horizontal="center" vertical="center"/>
    </xf>
    <xf numFmtId="20" fontId="45" fillId="6" borderId="21" xfId="5" applyNumberFormat="1" applyFont="1" applyFill="1" applyBorder="1" applyAlignment="1" applyProtection="1">
      <alignment horizontal="center" vertical="center"/>
    </xf>
    <xf numFmtId="0" fontId="47" fillId="6" borderId="0" xfId="5" applyFont="1" applyFill="1" applyAlignment="1" applyProtection="1">
      <alignment horizontal="left" vertical="center"/>
    </xf>
    <xf numFmtId="0" fontId="45" fillId="6" borderId="0" xfId="5" applyFont="1" applyFill="1" applyAlignment="1" applyProtection="1">
      <alignment vertical="center"/>
    </xf>
    <xf numFmtId="0" fontId="17" fillId="0" borderId="0" xfId="0" applyFont="1" applyBorder="1" applyAlignment="1">
      <alignment horizontal="left" vertical="top" wrapText="1"/>
    </xf>
    <xf numFmtId="0" fontId="7" fillId="0" borderId="28" xfId="0" applyFont="1" applyBorder="1" applyAlignment="1">
      <alignment horizontal="center" vertical="center"/>
    </xf>
    <xf numFmtId="0" fontId="7" fillId="0" borderId="49"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center" vertical="center"/>
    </xf>
    <xf numFmtId="0" fontId="7" fillId="0" borderId="53"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12" xfId="0" applyFont="1" applyBorder="1" applyAlignment="1">
      <alignment horizontal="center" vertical="center"/>
    </xf>
    <xf numFmtId="0" fontId="7" fillId="0" borderId="58" xfId="0" applyFont="1" applyBorder="1" applyAlignment="1">
      <alignment horizontal="center" vertical="center"/>
    </xf>
    <xf numFmtId="0" fontId="7" fillId="0" borderId="14" xfId="0" applyFont="1" applyBorder="1" applyAlignment="1">
      <alignment horizontal="center" vertical="center"/>
    </xf>
    <xf numFmtId="0" fontId="7" fillId="0" borderId="58" xfId="0" applyFont="1" applyBorder="1" applyAlignment="1">
      <alignment horizontal="right" vertical="center"/>
    </xf>
    <xf numFmtId="0" fontId="7" fillId="0" borderId="22" xfId="0" applyFont="1" applyBorder="1" applyAlignment="1">
      <alignment horizontal="center" vertical="center"/>
    </xf>
    <xf numFmtId="0" fontId="7" fillId="0" borderId="55" xfId="0" applyFont="1" applyBorder="1" applyAlignment="1">
      <alignment horizontal="center" vertical="center"/>
    </xf>
    <xf numFmtId="0" fontId="7" fillId="0" borderId="24" xfId="0" applyFont="1" applyBorder="1" applyAlignment="1">
      <alignment horizontal="center" vertical="center"/>
    </xf>
    <xf numFmtId="0" fontId="7" fillId="0" borderId="53" xfId="0" applyFont="1" applyBorder="1" applyAlignment="1">
      <alignment horizontal="left" vertical="center"/>
    </xf>
    <xf numFmtId="0" fontId="7" fillId="0" borderId="53" xfId="0" applyFont="1" applyBorder="1" applyAlignment="1">
      <alignment horizontal="righ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17" fillId="0" borderId="45" xfId="0" applyFont="1" applyBorder="1" applyAlignment="1">
      <alignment horizontal="center" vertical="center"/>
    </xf>
    <xf numFmtId="0" fontId="17" fillId="0" borderId="47" xfId="0" applyFont="1" applyBorder="1" applyAlignment="1">
      <alignment horizontal="center"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17" fillId="0" borderId="28" xfId="0" applyFont="1" applyBorder="1" applyAlignment="1">
      <alignment horizontal="center" vertical="center"/>
    </xf>
    <xf numFmtId="0" fontId="17" fillId="0" borderId="49" xfId="0" applyFont="1" applyBorder="1" applyAlignment="1">
      <alignment horizontal="center" vertical="center"/>
    </xf>
    <xf numFmtId="0" fontId="17" fillId="0" borderId="30" xfId="0" applyFont="1" applyBorder="1" applyAlignment="1">
      <alignment horizontal="center" vertical="center"/>
    </xf>
    <xf numFmtId="0" fontId="17" fillId="0" borderId="51" xfId="0" applyFont="1" applyBorder="1" applyAlignment="1">
      <alignment horizontal="center" vertical="center"/>
    </xf>
    <xf numFmtId="0" fontId="17" fillId="0" borderId="0" xfId="0" applyFont="1" applyBorder="1" applyAlignment="1">
      <alignment horizontal="center" vertical="center"/>
    </xf>
    <xf numFmtId="0" fontId="17" fillId="0" borderId="42" xfId="0" applyFont="1" applyBorder="1" applyAlignment="1">
      <alignment horizontal="center" vertical="center"/>
    </xf>
    <xf numFmtId="0" fontId="17" fillId="0" borderId="17" xfId="0" applyFont="1" applyBorder="1" applyAlignment="1">
      <alignment horizontal="center" vertical="center"/>
    </xf>
    <xf numFmtId="0" fontId="17" fillId="0" borderId="53" xfId="0" applyFont="1" applyBorder="1" applyAlignment="1">
      <alignment horizontal="center" vertical="center"/>
    </xf>
    <xf numFmtId="0" fontId="17" fillId="0" borderId="18" xfId="0" applyFont="1" applyBorder="1" applyAlignment="1">
      <alignment horizontal="center" vertical="center"/>
    </xf>
    <xf numFmtId="0" fontId="7" fillId="0" borderId="51" xfId="0" applyFont="1" applyBorder="1" applyAlignment="1">
      <alignment horizontal="left" vertical="center"/>
    </xf>
    <xf numFmtId="0" fontId="7" fillId="0" borderId="0" xfId="0" applyFont="1" applyBorder="1" applyAlignment="1">
      <alignment horizontal="left" vertical="center"/>
    </xf>
    <xf numFmtId="0" fontId="7" fillId="0" borderId="52" xfId="0" applyFont="1" applyBorder="1" applyAlignment="1">
      <alignment horizontal="left" vertical="center"/>
    </xf>
    <xf numFmtId="0" fontId="7" fillId="0" borderId="17" xfId="0" applyFont="1" applyBorder="1" applyAlignment="1">
      <alignment horizontal="left" vertical="center"/>
    </xf>
    <xf numFmtId="0" fontId="7" fillId="0" borderId="54"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textRotation="255"/>
    </xf>
    <xf numFmtId="0" fontId="17" fillId="0" borderId="39" xfId="0" applyFont="1" applyBorder="1" applyAlignment="1">
      <alignment horizontal="center" vertical="center" textRotation="255"/>
    </xf>
    <xf numFmtId="0" fontId="17" fillId="0" borderId="41" xfId="0" applyFont="1" applyBorder="1" applyAlignment="1">
      <alignment horizontal="center" vertical="center" textRotation="255"/>
    </xf>
    <xf numFmtId="0" fontId="17" fillId="0" borderId="42" xfId="0" applyFont="1" applyBorder="1" applyAlignment="1">
      <alignment horizontal="center" vertical="center" textRotation="255"/>
    </xf>
    <xf numFmtId="0" fontId="17" fillId="0" borderId="56" xfId="0" applyFont="1" applyBorder="1" applyAlignment="1">
      <alignment horizontal="center" vertical="center" textRotation="255"/>
    </xf>
    <xf numFmtId="0" fontId="17" fillId="0" borderId="57" xfId="0" applyFont="1" applyBorder="1" applyAlignment="1">
      <alignment horizontal="center" vertical="center" textRotation="255"/>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0" fillId="0" borderId="22" xfId="0" applyFont="1" applyBorder="1" applyAlignment="1">
      <alignment horizontal="center" vertical="center"/>
    </xf>
    <xf numFmtId="0" fontId="0" fillId="0" borderId="55" xfId="0" applyFont="1" applyBorder="1" applyAlignment="1">
      <alignment horizontal="center" vertical="center"/>
    </xf>
    <xf numFmtId="0" fontId="0" fillId="0" borderId="24" xfId="0" applyFont="1" applyBorder="1" applyAlignment="1">
      <alignment horizontal="center" vertical="center"/>
    </xf>
    <xf numFmtId="0" fontId="0" fillId="0" borderId="22" xfId="0" applyFont="1" applyBorder="1" applyAlignment="1">
      <alignment horizontal="left" vertical="center"/>
    </xf>
    <xf numFmtId="0" fontId="0" fillId="0" borderId="55" xfId="0" applyFont="1" applyBorder="1" applyAlignment="1">
      <alignment horizontal="left" vertical="center"/>
    </xf>
    <xf numFmtId="0" fontId="0" fillId="0" borderId="24" xfId="0" applyFont="1" applyBorder="1" applyAlignment="1">
      <alignment horizontal="left" vertical="center"/>
    </xf>
    <xf numFmtId="0" fontId="0" fillId="0" borderId="0" xfId="0" applyFont="1" applyAlignment="1">
      <alignment horizontal="left" vertical="top" wrapText="1"/>
    </xf>
    <xf numFmtId="0" fontId="0" fillId="0" borderId="28" xfId="0" applyFont="1" applyBorder="1" applyAlignment="1">
      <alignment horizontal="left" vertical="center" wrapText="1"/>
    </xf>
    <xf numFmtId="0" fontId="0" fillId="0" borderId="49" xfId="0" applyFont="1" applyBorder="1" applyAlignment="1">
      <alignment horizontal="left" vertical="center" wrapText="1"/>
    </xf>
    <xf numFmtId="0" fontId="0" fillId="0" borderId="30" xfId="0" applyFont="1" applyBorder="1" applyAlignment="1">
      <alignment horizontal="left" vertical="center" wrapText="1"/>
    </xf>
    <xf numFmtId="0" fontId="0" fillId="0" borderId="51" xfId="0" applyFont="1" applyBorder="1" applyAlignment="1">
      <alignment horizontal="left" vertical="center" wrapText="1"/>
    </xf>
    <xf numFmtId="0" fontId="0" fillId="0" borderId="0" xfId="0" applyFont="1" applyBorder="1" applyAlignment="1">
      <alignment horizontal="left" vertical="center" wrapText="1"/>
    </xf>
    <xf numFmtId="0" fontId="0" fillId="0" borderId="42" xfId="0" applyFont="1" applyBorder="1" applyAlignment="1">
      <alignment horizontal="left" vertical="center" wrapText="1"/>
    </xf>
    <xf numFmtId="0" fontId="0" fillId="0" borderId="17" xfId="0" applyFont="1" applyBorder="1" applyAlignment="1">
      <alignment horizontal="left" vertical="center" wrapText="1"/>
    </xf>
    <xf numFmtId="0" fontId="0" fillId="0" borderId="53" xfId="0" applyFont="1" applyBorder="1" applyAlignment="1">
      <alignment horizontal="left" vertical="center" wrapText="1"/>
    </xf>
    <xf numFmtId="0" fontId="0" fillId="0" borderId="18" xfId="0" applyFont="1" applyBorder="1" applyAlignment="1">
      <alignment horizontal="left" vertical="center" wrapText="1"/>
    </xf>
    <xf numFmtId="0" fontId="0" fillId="0" borderId="28" xfId="0" applyFont="1" applyBorder="1" applyAlignment="1">
      <alignment horizontal="center" vertical="center"/>
    </xf>
    <xf numFmtId="0" fontId="0" fillId="0" borderId="49" xfId="0" applyFont="1" applyBorder="1" applyAlignment="1">
      <alignment horizontal="center" vertical="center"/>
    </xf>
    <xf numFmtId="0" fontId="0" fillId="0" borderId="30" xfId="0" applyFont="1" applyBorder="1" applyAlignment="1">
      <alignment horizontal="center" vertical="center"/>
    </xf>
    <xf numFmtId="0" fontId="0" fillId="0" borderId="17" xfId="0" applyFont="1" applyBorder="1" applyAlignment="1">
      <alignment horizontal="center" vertical="center"/>
    </xf>
    <xf numFmtId="0" fontId="0" fillId="0" borderId="53" xfId="0" applyFont="1" applyBorder="1" applyAlignment="1">
      <alignment horizontal="center" vertical="center"/>
    </xf>
    <xf numFmtId="0" fontId="0" fillId="0" borderId="18" xfId="0" applyFont="1" applyBorder="1" applyAlignment="1">
      <alignment horizontal="center" vertical="center"/>
    </xf>
    <xf numFmtId="0" fontId="0" fillId="0" borderId="28" xfId="0" applyFont="1" applyBorder="1" applyAlignment="1">
      <alignment horizontal="left" vertical="center"/>
    </xf>
    <xf numFmtId="0" fontId="0" fillId="0" borderId="49" xfId="0" applyFont="1" applyBorder="1" applyAlignment="1">
      <alignment horizontal="left" vertical="center"/>
    </xf>
    <xf numFmtId="0" fontId="0" fillId="0" borderId="30" xfId="0" applyFont="1" applyBorder="1" applyAlignment="1">
      <alignment horizontal="left" vertical="center"/>
    </xf>
    <xf numFmtId="0" fontId="0" fillId="0" borderId="17" xfId="0" applyFont="1" applyBorder="1" applyAlignment="1">
      <alignment horizontal="left" vertical="center"/>
    </xf>
    <xf numFmtId="0" fontId="0" fillId="0" borderId="53" xfId="0" applyFont="1" applyBorder="1" applyAlignment="1">
      <alignment horizontal="left" vertical="center"/>
    </xf>
    <xf numFmtId="0" fontId="0" fillId="0" borderId="18" xfId="0" applyFont="1" applyBorder="1" applyAlignment="1">
      <alignment horizontal="left" vertical="center"/>
    </xf>
    <xf numFmtId="0" fontId="5" fillId="0" borderId="49" xfId="0" applyFont="1" applyBorder="1" applyAlignment="1">
      <alignment horizontal="center" vertical="center" wrapText="1"/>
    </xf>
    <xf numFmtId="0" fontId="5" fillId="0" borderId="53" xfId="0" applyFont="1" applyBorder="1" applyAlignment="1">
      <alignment horizontal="center" vertical="center" wrapText="1"/>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0" fillId="0" borderId="51" xfId="0" applyFont="1" applyBorder="1" applyAlignment="1">
      <alignment horizontal="center" vertical="center"/>
    </xf>
    <xf numFmtId="0" fontId="0" fillId="0" borderId="42" xfId="0" applyFont="1" applyBorder="1" applyAlignment="1">
      <alignment horizontal="center" vertical="center"/>
    </xf>
    <xf numFmtId="0" fontId="5" fillId="0" borderId="49" xfId="0" applyFont="1" applyBorder="1" applyAlignment="1">
      <alignment horizontal="left" vertical="center"/>
    </xf>
    <xf numFmtId="0" fontId="5" fillId="0" borderId="30" xfId="0" applyFont="1" applyBorder="1" applyAlignment="1">
      <alignment horizontal="left" vertical="center"/>
    </xf>
    <xf numFmtId="0" fontId="5" fillId="0" borderId="0" xfId="0" applyFont="1" applyBorder="1" applyAlignment="1">
      <alignment horizontal="left" vertical="center"/>
    </xf>
    <xf numFmtId="0" fontId="5" fillId="0" borderId="42" xfId="0" applyFont="1" applyBorder="1" applyAlignment="1">
      <alignment horizontal="left" vertical="center"/>
    </xf>
    <xf numFmtId="0" fontId="5" fillId="0" borderId="53" xfId="0" applyFont="1" applyBorder="1" applyAlignment="1">
      <alignment horizontal="left" vertical="center"/>
    </xf>
    <xf numFmtId="0" fontId="5" fillId="0" borderId="18" xfId="0" applyFont="1" applyBorder="1" applyAlignment="1">
      <alignment horizontal="left" vertical="center"/>
    </xf>
    <xf numFmtId="0" fontId="0" fillId="0" borderId="70" xfId="0" applyFont="1" applyBorder="1" applyAlignment="1">
      <alignment horizontal="left" vertical="center" wrapText="1"/>
    </xf>
    <xf numFmtId="0" fontId="0" fillId="0" borderId="74"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51" xfId="0" applyFont="1" applyBorder="1" applyAlignment="1">
      <alignment horizontal="left" vertical="center"/>
    </xf>
    <xf numFmtId="0" fontId="0" fillId="0" borderId="0" xfId="0" applyFont="1" applyAlignment="1">
      <alignment horizontal="left" vertical="center"/>
    </xf>
    <xf numFmtId="0" fontId="0" fillId="0" borderId="51" xfId="0" applyFont="1" applyBorder="1" applyAlignment="1">
      <alignment horizontal="left" vertical="top"/>
    </xf>
    <xf numFmtId="0" fontId="0" fillId="0" borderId="0" xfId="0" applyFont="1" applyBorder="1" applyAlignment="1">
      <alignment horizontal="left" vertical="top"/>
    </xf>
    <xf numFmtId="0" fontId="0" fillId="0" borderId="42" xfId="0" applyFont="1" applyBorder="1" applyAlignment="1">
      <alignment horizontal="left" vertical="top"/>
    </xf>
    <xf numFmtId="0" fontId="0" fillId="0" borderId="17" xfId="0" applyFont="1" applyBorder="1" applyAlignment="1">
      <alignment horizontal="left" vertical="top"/>
    </xf>
    <xf numFmtId="0" fontId="0" fillId="0" borderId="53" xfId="0" applyFont="1" applyBorder="1" applyAlignment="1">
      <alignment horizontal="left" vertical="top"/>
    </xf>
    <xf numFmtId="0" fontId="0" fillId="0" borderId="18" xfId="0" applyFont="1" applyBorder="1" applyAlignment="1">
      <alignment horizontal="left" vertical="top"/>
    </xf>
    <xf numFmtId="0" fontId="0" fillId="0" borderId="28" xfId="0" applyFont="1" applyBorder="1" applyAlignment="1">
      <alignment vertical="center" wrapText="1"/>
    </xf>
    <xf numFmtId="0" fontId="0" fillId="0" borderId="49" xfId="0" applyFont="1" applyBorder="1" applyAlignment="1">
      <alignment vertical="center" wrapText="1"/>
    </xf>
    <xf numFmtId="0" fontId="0" fillId="0" borderId="30" xfId="0" applyFont="1" applyBorder="1" applyAlignment="1">
      <alignment vertical="center" wrapText="1"/>
    </xf>
    <xf numFmtId="0" fontId="0" fillId="0" borderId="17" xfId="0" applyFont="1" applyBorder="1" applyAlignment="1">
      <alignment vertical="center" wrapText="1"/>
    </xf>
    <xf numFmtId="0" fontId="0" fillId="0" borderId="53" xfId="0" applyFont="1" applyBorder="1" applyAlignment="1">
      <alignment vertical="center" wrapText="1"/>
    </xf>
    <xf numFmtId="0" fontId="0" fillId="0" borderId="18" xfId="0" applyFont="1" applyBorder="1" applyAlignment="1">
      <alignment vertical="center" wrapText="1"/>
    </xf>
    <xf numFmtId="0" fontId="0" fillId="0" borderId="2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8"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0" fillId="0" borderId="21" xfId="0" applyFont="1" applyBorder="1" applyAlignment="1">
      <alignment horizontal="center" vertical="center"/>
    </xf>
    <xf numFmtId="0" fontId="0" fillId="0" borderId="5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21" xfId="0" applyFont="1" applyBorder="1" applyAlignment="1">
      <alignment horizontal="left" vertical="center" wrapText="1"/>
    </xf>
    <xf numFmtId="0" fontId="19" fillId="0" borderId="49" xfId="0" applyFont="1" applyBorder="1" applyAlignment="1">
      <alignment horizontal="left" vertical="top" wrapText="1"/>
    </xf>
    <xf numFmtId="0" fontId="19" fillId="0" borderId="0" xfId="0" applyFont="1" applyBorder="1" applyAlignment="1">
      <alignment horizontal="left" vertical="top" wrapText="1"/>
    </xf>
    <xf numFmtId="0" fontId="0" fillId="0" borderId="0" xfId="0" applyFont="1" applyBorder="1" applyAlignment="1">
      <alignment horizontal="center" vertical="center" wrapText="1"/>
    </xf>
    <xf numFmtId="0" fontId="5" fillId="0" borderId="27"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0" borderId="16" xfId="0" applyFont="1" applyBorder="1" applyAlignment="1">
      <alignment horizontal="center" vertical="center" textRotation="255"/>
    </xf>
    <xf numFmtId="0" fontId="0" fillId="0" borderId="42" xfId="0" applyFont="1" applyBorder="1" applyAlignment="1">
      <alignment horizontal="left" vertical="center"/>
    </xf>
    <xf numFmtId="0" fontId="0" fillId="0" borderId="116" xfId="0" applyFont="1" applyBorder="1" applyAlignment="1">
      <alignment horizontal="center" vertical="center"/>
    </xf>
    <xf numFmtId="0" fontId="34" fillId="0" borderId="49" xfId="0" applyFont="1" applyBorder="1" applyAlignment="1">
      <alignment horizontal="left" vertical="top" wrapText="1"/>
    </xf>
    <xf numFmtId="0" fontId="34" fillId="0" borderId="0" xfId="0" applyFont="1" applyBorder="1" applyAlignment="1">
      <alignment horizontal="left" vertical="top" wrapText="1"/>
    </xf>
    <xf numFmtId="0" fontId="0" fillId="0" borderId="5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51" xfId="0" applyFont="1" applyBorder="1" applyAlignment="1">
      <alignment vertical="center" wrapText="1"/>
    </xf>
    <xf numFmtId="0" fontId="0" fillId="0" borderId="0" xfId="0" applyFont="1" applyBorder="1" applyAlignment="1">
      <alignment vertical="center" wrapText="1"/>
    </xf>
    <xf numFmtId="0" fontId="0" fillId="0" borderId="42" xfId="0" applyFont="1" applyBorder="1" applyAlignment="1">
      <alignment vertical="center" wrapText="1"/>
    </xf>
    <xf numFmtId="0" fontId="38" fillId="5" borderId="58" xfId="5" applyFont="1" applyFill="1" applyBorder="1" applyAlignment="1" applyProtection="1">
      <alignment horizontal="center" vertical="center"/>
      <protection locked="0"/>
    </xf>
    <xf numFmtId="0" fontId="38" fillId="5" borderId="59" xfId="5" applyFont="1" applyFill="1" applyBorder="1" applyAlignment="1" applyProtection="1">
      <alignment horizontal="center" vertical="center"/>
      <protection locked="0"/>
    </xf>
    <xf numFmtId="177" fontId="38" fillId="6" borderId="150" xfId="5" applyNumberFormat="1" applyFont="1" applyFill="1" applyBorder="1" applyAlignment="1" applyProtection="1">
      <alignment horizontal="center" vertical="center" wrapText="1"/>
    </xf>
    <xf numFmtId="177" fontId="38" fillId="6" borderId="151" xfId="5" applyNumberFormat="1" applyFont="1" applyFill="1" applyBorder="1" applyAlignment="1" applyProtection="1">
      <alignment horizontal="center" vertical="center" wrapText="1"/>
    </xf>
    <xf numFmtId="0" fontId="38" fillId="0" borderId="55" xfId="5" applyFont="1" applyFill="1" applyBorder="1" applyAlignment="1">
      <alignment horizontal="left" vertical="center" wrapText="1"/>
    </xf>
    <xf numFmtId="0" fontId="38" fillId="0" borderId="86" xfId="5" applyFont="1" applyFill="1" applyBorder="1" applyAlignment="1">
      <alignment horizontal="left" vertical="center" wrapText="1"/>
    </xf>
    <xf numFmtId="177" fontId="39" fillId="6" borderId="158" xfId="5" applyNumberFormat="1" applyFont="1" applyFill="1" applyBorder="1" applyAlignment="1">
      <alignment horizontal="center" vertical="center" wrapText="1"/>
    </xf>
    <xf numFmtId="177" fontId="39" fillId="6" borderId="159" xfId="5" applyNumberFormat="1" applyFont="1" applyFill="1" applyBorder="1" applyAlignment="1">
      <alignment horizontal="center" vertical="center" wrapText="1"/>
    </xf>
    <xf numFmtId="177" fontId="39" fillId="6" borderId="160" xfId="5" applyNumberFormat="1" applyFont="1" applyFill="1" applyBorder="1" applyAlignment="1">
      <alignment horizontal="center" vertical="center" wrapText="1"/>
    </xf>
    <xf numFmtId="177" fontId="39" fillId="6" borderId="155" xfId="5" applyNumberFormat="1" applyFont="1" applyFill="1" applyBorder="1" applyAlignment="1">
      <alignment horizontal="center" vertical="center" wrapText="1"/>
    </xf>
    <xf numFmtId="177" fontId="39" fillId="6" borderId="156" xfId="5" applyNumberFormat="1" applyFont="1" applyFill="1" applyBorder="1" applyAlignment="1">
      <alignment horizontal="center" vertical="center" wrapText="1"/>
    </xf>
    <xf numFmtId="177" fontId="39" fillId="6" borderId="157" xfId="5" applyNumberFormat="1" applyFont="1" applyFill="1" applyBorder="1" applyAlignment="1">
      <alignment horizontal="center" vertical="center" wrapText="1"/>
    </xf>
    <xf numFmtId="177" fontId="39" fillId="6" borderId="161" xfId="5" applyNumberFormat="1" applyFont="1" applyFill="1" applyBorder="1" applyAlignment="1">
      <alignment horizontal="center" vertical="center" wrapText="1"/>
    </xf>
    <xf numFmtId="177" fontId="39" fillId="6" borderId="162" xfId="5" applyNumberFormat="1" applyFont="1" applyFill="1" applyBorder="1" applyAlignment="1">
      <alignment horizontal="center" vertical="center" wrapText="1"/>
    </xf>
    <xf numFmtId="177" fontId="39" fillId="6" borderId="163" xfId="5" applyNumberFormat="1" applyFont="1" applyFill="1" applyBorder="1" applyAlignment="1">
      <alignment horizontal="center" vertical="center" wrapText="1"/>
    </xf>
    <xf numFmtId="177" fontId="38" fillId="0" borderId="58" xfId="5" applyNumberFormat="1" applyFont="1" applyFill="1" applyBorder="1" applyAlignment="1">
      <alignment horizontal="left" vertical="center" wrapText="1"/>
    </xf>
    <xf numFmtId="0" fontId="38" fillId="0" borderId="58" xfId="5" applyFont="1" applyFill="1" applyBorder="1" applyAlignment="1">
      <alignment horizontal="left" vertical="center" wrapText="1"/>
    </xf>
    <xf numFmtId="0" fontId="38" fillId="0" borderId="59" xfId="5" applyFont="1" applyFill="1" applyBorder="1" applyAlignment="1">
      <alignment horizontal="left" vertical="center" wrapText="1"/>
    </xf>
    <xf numFmtId="0" fontId="38" fillId="0" borderId="41" xfId="5" applyFont="1" applyBorder="1" applyAlignment="1">
      <alignment horizontal="center" vertical="center" wrapText="1"/>
    </xf>
    <xf numFmtId="0" fontId="38" fillId="0" borderId="0" xfId="5" applyFont="1" applyBorder="1" applyAlignment="1">
      <alignment horizontal="center" vertical="center" wrapText="1"/>
    </xf>
    <xf numFmtId="0" fontId="38" fillId="0" borderId="52" xfId="5" applyFont="1" applyBorder="1" applyAlignment="1">
      <alignment horizontal="center" vertical="center" wrapText="1"/>
    </xf>
    <xf numFmtId="0" fontId="38" fillId="0" borderId="56" xfId="5" applyFont="1" applyBorder="1" applyAlignment="1">
      <alignment horizontal="center" vertical="center" wrapText="1"/>
    </xf>
    <xf numFmtId="0" fontId="38" fillId="0" borderId="81" xfId="5" applyFont="1" applyBorder="1" applyAlignment="1">
      <alignment horizontal="center" vertical="center" wrapText="1"/>
    </xf>
    <xf numFmtId="0" fontId="38" fillId="0" borderId="68" xfId="5" applyFont="1" applyBorder="1" applyAlignment="1">
      <alignment horizontal="center" vertical="center" wrapText="1"/>
    </xf>
    <xf numFmtId="0" fontId="38" fillId="0" borderId="53" xfId="5" applyFont="1" applyBorder="1" applyAlignment="1">
      <alignment horizontal="center" vertical="center"/>
    </xf>
    <xf numFmtId="0" fontId="38" fillId="0" borderId="54" xfId="5" applyFont="1" applyBorder="1" applyAlignment="1">
      <alignment horizontal="center" vertical="center"/>
    </xf>
    <xf numFmtId="0" fontId="38" fillId="0" borderId="55" xfId="5" applyFont="1" applyBorder="1" applyAlignment="1">
      <alignment horizontal="center" vertical="center"/>
    </xf>
    <xf numFmtId="0" fontId="38" fillId="0" borderId="86" xfId="5" applyFont="1" applyBorder="1" applyAlignment="1">
      <alignment horizontal="center" vertical="center"/>
    </xf>
    <xf numFmtId="0" fontId="38" fillId="0" borderId="80" xfId="5" applyFont="1" applyFill="1" applyBorder="1" applyAlignment="1" applyProtection="1">
      <alignment horizontal="center" vertical="center" wrapText="1"/>
    </xf>
    <xf numFmtId="0" fontId="38" fillId="0" borderId="39" xfId="5" applyFont="1" applyFill="1" applyBorder="1" applyAlignment="1" applyProtection="1">
      <alignment horizontal="center" vertical="center" wrapText="1"/>
    </xf>
    <xf numFmtId="0" fontId="38" fillId="0" borderId="0" xfId="5" applyFont="1" applyFill="1" applyBorder="1" applyAlignment="1" applyProtection="1">
      <alignment horizontal="center" vertical="center" wrapText="1"/>
    </xf>
    <xf numFmtId="0" fontId="38" fillId="0" borderId="42" xfId="5" applyFont="1" applyFill="1" applyBorder="1" applyAlignment="1" applyProtection="1">
      <alignment horizontal="center" vertical="center" wrapText="1"/>
    </xf>
    <xf numFmtId="0" fontId="38" fillId="0" borderId="53" xfId="5" applyFont="1" applyFill="1" applyBorder="1" applyAlignment="1" applyProtection="1">
      <alignment horizontal="center" vertical="center" wrapText="1"/>
    </xf>
    <xf numFmtId="0" fontId="38" fillId="0" borderId="18" xfId="5" applyFont="1" applyFill="1" applyBorder="1" applyAlignment="1" applyProtection="1">
      <alignment horizontal="center" vertical="center" wrapText="1"/>
    </xf>
    <xf numFmtId="177" fontId="38" fillId="0" borderId="121" xfId="5" applyNumberFormat="1" applyFont="1" applyFill="1" applyBorder="1" applyAlignment="1">
      <alignment horizontal="left" vertical="center" shrinkToFit="1"/>
    </xf>
    <xf numFmtId="0" fontId="38" fillId="0" borderId="121" xfId="5" applyFont="1" applyFill="1" applyBorder="1" applyAlignment="1">
      <alignment horizontal="left" vertical="center" shrinkToFit="1"/>
    </xf>
    <xf numFmtId="0" fontId="38" fillId="0" borderId="122" xfId="5" applyFont="1" applyFill="1" applyBorder="1" applyAlignment="1">
      <alignment horizontal="left" vertical="center" shrinkToFit="1"/>
    </xf>
    <xf numFmtId="177" fontId="38" fillId="6" borderId="148" xfId="5" applyNumberFormat="1" applyFont="1" applyFill="1" applyBorder="1" applyAlignment="1" applyProtection="1">
      <alignment horizontal="center" vertical="center" wrapText="1"/>
    </xf>
    <xf numFmtId="177" fontId="38" fillId="6" borderId="149" xfId="5" applyNumberFormat="1" applyFont="1" applyFill="1" applyBorder="1" applyAlignment="1" applyProtection="1">
      <alignment horizontal="center" vertical="center" wrapText="1"/>
    </xf>
    <xf numFmtId="0" fontId="39" fillId="0" borderId="152" xfId="5" applyFont="1" applyBorder="1" applyAlignment="1">
      <alignment horizontal="center" vertical="center" wrapText="1"/>
    </xf>
    <xf numFmtId="0" fontId="39" fillId="0" borderId="153" xfId="5" applyFont="1" applyBorder="1" applyAlignment="1">
      <alignment horizontal="center" vertical="center" wrapText="1"/>
    </xf>
    <xf numFmtId="0" fontId="39" fillId="0" borderId="154" xfId="5" applyFont="1" applyBorder="1" applyAlignment="1">
      <alignment horizontal="center" vertical="center" wrapText="1"/>
    </xf>
    <xf numFmtId="0" fontId="39" fillId="0" borderId="155" xfId="5" applyFont="1" applyBorder="1" applyAlignment="1">
      <alignment horizontal="center" vertical="center" wrapText="1"/>
    </xf>
    <xf numFmtId="0" fontId="39" fillId="0" borderId="156" xfId="5" applyFont="1" applyBorder="1" applyAlignment="1">
      <alignment horizontal="center" vertical="center" wrapText="1"/>
    </xf>
    <xf numFmtId="0" fontId="39" fillId="0" borderId="157" xfId="5" applyFont="1" applyBorder="1" applyAlignment="1">
      <alignment horizontal="center" vertical="center" wrapText="1"/>
    </xf>
    <xf numFmtId="0" fontId="39" fillId="0" borderId="161" xfId="5" applyFont="1" applyBorder="1" applyAlignment="1">
      <alignment horizontal="center" vertical="center" wrapText="1"/>
    </xf>
    <xf numFmtId="0" fontId="39" fillId="0" borderId="162" xfId="5" applyFont="1" applyBorder="1" applyAlignment="1">
      <alignment horizontal="center" vertical="center" wrapText="1"/>
    </xf>
    <xf numFmtId="0" fontId="39" fillId="0" borderId="163" xfId="5" applyFont="1" applyBorder="1" applyAlignment="1">
      <alignment horizontal="center" vertical="center" wrapText="1"/>
    </xf>
    <xf numFmtId="177" fontId="38" fillId="0" borderId="88" xfId="5" applyNumberFormat="1" applyFont="1" applyFill="1" applyBorder="1" applyAlignment="1">
      <alignment horizontal="left" vertical="center" shrinkToFit="1"/>
    </xf>
    <xf numFmtId="0" fontId="38" fillId="0" borderId="88" xfId="5" applyFont="1" applyFill="1" applyBorder="1" applyAlignment="1">
      <alignment horizontal="left" vertical="center" shrinkToFit="1"/>
    </xf>
    <xf numFmtId="0" fontId="38" fillId="0" borderId="89" xfId="5" applyFont="1" applyFill="1" applyBorder="1" applyAlignment="1">
      <alignment horizontal="left" vertical="center" shrinkToFit="1"/>
    </xf>
    <xf numFmtId="1" fontId="35" fillId="6" borderId="137" xfId="5" applyNumberFormat="1" applyFont="1" applyFill="1" applyBorder="1" applyAlignment="1">
      <alignment horizontal="center" vertical="center" wrapText="1"/>
    </xf>
    <xf numFmtId="1" fontId="35" fillId="6" borderId="138" xfId="5" applyNumberFormat="1" applyFont="1" applyFill="1" applyBorder="1" applyAlignment="1">
      <alignment horizontal="center" vertical="center" wrapText="1"/>
    </xf>
    <xf numFmtId="1" fontId="35" fillId="6" borderId="139" xfId="5" applyNumberFormat="1" applyFont="1" applyFill="1" applyBorder="1" applyAlignment="1">
      <alignment horizontal="center" vertical="center" wrapText="1"/>
    </xf>
    <xf numFmtId="1" fontId="35" fillId="6" borderId="140" xfId="5" applyNumberFormat="1" applyFont="1" applyFill="1" applyBorder="1" applyAlignment="1">
      <alignment horizontal="center" vertical="center" wrapText="1"/>
    </xf>
    <xf numFmtId="0" fontId="35" fillId="5" borderId="92" xfId="5" applyFont="1" applyFill="1" applyBorder="1" applyAlignment="1" applyProtection="1">
      <alignment horizontal="center" vertical="center" wrapText="1"/>
      <protection locked="0"/>
    </xf>
    <xf numFmtId="0" fontId="35" fillId="5" borderId="49" xfId="5" applyFont="1" applyFill="1" applyBorder="1" applyAlignment="1" applyProtection="1">
      <alignment horizontal="center" vertical="center" wrapText="1"/>
      <protection locked="0"/>
    </xf>
    <xf numFmtId="0" fontId="35" fillId="5" borderId="50" xfId="5" applyFont="1" applyFill="1" applyBorder="1" applyAlignment="1" applyProtection="1">
      <alignment horizontal="center" vertical="center" wrapText="1"/>
      <protection locked="0"/>
    </xf>
    <xf numFmtId="0" fontId="35" fillId="5" borderId="41" xfId="5" applyFont="1" applyFill="1" applyBorder="1" applyAlignment="1" applyProtection="1">
      <alignment horizontal="center" vertical="center" wrapText="1"/>
      <protection locked="0"/>
    </xf>
    <xf numFmtId="0" fontId="35" fillId="5" borderId="0" xfId="5" applyFont="1" applyFill="1" applyBorder="1" applyAlignment="1" applyProtection="1">
      <alignment horizontal="center" vertical="center" wrapText="1"/>
      <protection locked="0"/>
    </xf>
    <xf numFmtId="0" fontId="35" fillId="5" borderId="52" xfId="5" applyFont="1" applyFill="1" applyBorder="1" applyAlignment="1" applyProtection="1">
      <alignment horizontal="center" vertical="center" wrapText="1"/>
      <protection locked="0"/>
    </xf>
    <xf numFmtId="0" fontId="35" fillId="5" borderId="56" xfId="5" applyFont="1" applyFill="1" applyBorder="1" applyAlignment="1" applyProtection="1">
      <alignment horizontal="center" vertical="center" wrapText="1"/>
      <protection locked="0"/>
    </xf>
    <xf numFmtId="0" fontId="35" fillId="5" borderId="81" xfId="5" applyFont="1" applyFill="1" applyBorder="1" applyAlignment="1" applyProtection="1">
      <alignment horizontal="center" vertical="center" wrapText="1"/>
      <protection locked="0"/>
    </xf>
    <xf numFmtId="0" fontId="35" fillId="5" borderId="68" xfId="5" applyFont="1" applyFill="1" applyBorder="1" applyAlignment="1" applyProtection="1">
      <alignment horizontal="center" vertical="center" wrapText="1"/>
      <protection locked="0"/>
    </xf>
    <xf numFmtId="0" fontId="33" fillId="0" borderId="90" xfId="5" applyFont="1" applyFill="1" applyBorder="1" applyAlignment="1">
      <alignment horizontal="center" vertical="center" wrapText="1"/>
    </xf>
    <xf numFmtId="0" fontId="33" fillId="0" borderId="88" xfId="5" applyFont="1" applyFill="1" applyBorder="1" applyAlignment="1">
      <alignment horizontal="center" vertical="center" wrapText="1"/>
    </xf>
    <xf numFmtId="0" fontId="33" fillId="0" borderId="89" xfId="5" applyFont="1" applyFill="1" applyBorder="1" applyAlignment="1">
      <alignment horizontal="center" vertical="center" wrapText="1"/>
    </xf>
    <xf numFmtId="177" fontId="35" fillId="6" borderId="90" xfId="5" applyNumberFormat="1" applyFont="1" applyFill="1" applyBorder="1" applyAlignment="1">
      <alignment horizontal="center" vertical="center" wrapText="1"/>
    </xf>
    <xf numFmtId="177" fontId="35" fillId="6" borderId="129" xfId="5" applyNumberFormat="1" applyFont="1" applyFill="1" applyBorder="1" applyAlignment="1">
      <alignment horizontal="center" vertical="center" wrapText="1"/>
    </xf>
    <xf numFmtId="177" fontId="35" fillId="6" borderId="130" xfId="5" applyNumberFormat="1" applyFont="1" applyFill="1" applyBorder="1" applyAlignment="1">
      <alignment horizontal="center" vertical="center" wrapText="1"/>
    </xf>
    <xf numFmtId="177" fontId="35" fillId="6" borderId="89" xfId="5" applyNumberFormat="1" applyFont="1" applyFill="1" applyBorder="1" applyAlignment="1">
      <alignment horizontal="center" vertical="center" wrapText="1"/>
    </xf>
    <xf numFmtId="0" fontId="42" fillId="0" borderId="141" xfId="5" applyFont="1" applyFill="1" applyBorder="1" applyAlignment="1">
      <alignment horizontal="center" vertical="center" wrapText="1"/>
    </xf>
    <xf numFmtId="0" fontId="42" fillId="0" borderId="142" xfId="5" applyFont="1" applyFill="1" applyBorder="1" applyAlignment="1">
      <alignment horizontal="center" vertical="center" wrapText="1"/>
    </xf>
    <xf numFmtId="0" fontId="42" fillId="0" borderId="143" xfId="5" applyFont="1" applyFill="1" applyBorder="1" applyAlignment="1">
      <alignment horizontal="center" vertical="center" wrapText="1"/>
    </xf>
    <xf numFmtId="177" fontId="35" fillId="6" borderId="101" xfId="5" applyNumberFormat="1" applyFont="1" applyFill="1" applyBorder="1" applyAlignment="1">
      <alignment horizontal="center" vertical="center" wrapText="1"/>
    </xf>
    <xf numFmtId="177" fontId="35" fillId="6" borderId="132" xfId="5" applyNumberFormat="1" applyFont="1" applyFill="1" applyBorder="1" applyAlignment="1">
      <alignment horizontal="center" vertical="center" wrapText="1"/>
    </xf>
    <xf numFmtId="177" fontId="35" fillId="6" borderId="133" xfId="5" applyNumberFormat="1" applyFont="1" applyFill="1" applyBorder="1" applyAlignment="1">
      <alignment horizontal="center" vertical="center" wrapText="1"/>
    </xf>
    <xf numFmtId="177" fontId="35" fillId="6" borderId="100" xfId="5" applyNumberFormat="1" applyFont="1" applyFill="1" applyBorder="1" applyAlignment="1">
      <alignment horizontal="center" vertical="center" wrapText="1"/>
    </xf>
    <xf numFmtId="0" fontId="35" fillId="0" borderId="25" xfId="5" applyFont="1" applyBorder="1" applyAlignment="1">
      <alignment horizontal="center" vertical="center" shrinkToFit="1"/>
    </xf>
    <xf numFmtId="0" fontId="35" fillId="0" borderId="15" xfId="5" applyFont="1" applyBorder="1" applyAlignment="1">
      <alignment horizontal="center" vertical="center" shrinkToFit="1"/>
    </xf>
    <xf numFmtId="0" fontId="35" fillId="4" borderId="92" xfId="5" applyFont="1" applyFill="1" applyBorder="1" applyAlignment="1" applyProtection="1">
      <alignment horizontal="center" vertical="center" shrinkToFit="1"/>
      <protection locked="0"/>
    </xf>
    <xf numFmtId="0" fontId="35" fillId="4" borderId="49" xfId="5" applyFont="1" applyFill="1" applyBorder="1" applyAlignment="1" applyProtection="1">
      <alignment horizontal="center" vertical="center" shrinkToFit="1"/>
      <protection locked="0"/>
    </xf>
    <xf numFmtId="0" fontId="35" fillId="4" borderId="30" xfId="5" applyFont="1" applyFill="1" applyBorder="1" applyAlignment="1" applyProtection="1">
      <alignment horizontal="center" vertical="center" shrinkToFit="1"/>
      <protection locked="0"/>
    </xf>
    <xf numFmtId="0" fontId="35" fillId="4" borderId="41" xfId="5" applyFont="1" applyFill="1" applyBorder="1" applyAlignment="1" applyProtection="1">
      <alignment horizontal="center" vertical="center" shrinkToFit="1"/>
      <protection locked="0"/>
    </xf>
    <xf numFmtId="0" fontId="35" fillId="4" borderId="0" xfId="5" applyFont="1" applyFill="1" applyBorder="1" applyAlignment="1" applyProtection="1">
      <alignment horizontal="center" vertical="center" shrinkToFit="1"/>
      <protection locked="0"/>
    </xf>
    <xf numFmtId="0" fontId="35" fillId="4" borderId="42" xfId="5" applyFont="1" applyFill="1" applyBorder="1" applyAlignment="1" applyProtection="1">
      <alignment horizontal="center" vertical="center" shrinkToFit="1"/>
      <protection locked="0"/>
    </xf>
    <xf numFmtId="0" fontId="35" fillId="4" borderId="83" xfId="5" applyFont="1" applyFill="1" applyBorder="1" applyAlignment="1" applyProtection="1">
      <alignment horizontal="center" vertical="center" shrinkToFit="1"/>
      <protection locked="0"/>
    </xf>
    <xf numFmtId="0" fontId="35" fillId="4" borderId="53" xfId="5" applyFont="1" applyFill="1" applyBorder="1" applyAlignment="1" applyProtection="1">
      <alignment horizontal="center" vertical="center" shrinkToFit="1"/>
      <protection locked="0"/>
    </xf>
    <xf numFmtId="0" fontId="35" fillId="4" borderId="18" xfId="5" applyFont="1" applyFill="1" applyBorder="1" applyAlignment="1" applyProtection="1">
      <alignment horizontal="center" vertical="center" shrinkToFit="1"/>
      <protection locked="0"/>
    </xf>
    <xf numFmtId="0" fontId="35" fillId="4" borderId="27" xfId="5" applyFont="1" applyFill="1" applyBorder="1" applyAlignment="1" applyProtection="1">
      <alignment horizontal="center" vertical="center" wrapText="1"/>
      <protection locked="0"/>
    </xf>
    <xf numFmtId="0" fontId="35" fillId="2" borderId="66" xfId="5" applyFont="1" applyFill="1" applyBorder="1" applyAlignment="1" applyProtection="1">
      <alignment horizontal="center" vertical="center" wrapText="1"/>
      <protection locked="0"/>
    </xf>
    <xf numFmtId="0" fontId="35" fillId="2" borderId="118" xfId="5" applyFont="1" applyFill="1" applyBorder="1" applyAlignment="1" applyProtection="1">
      <alignment horizontal="center" vertical="center" wrapText="1"/>
      <protection locked="0"/>
    </xf>
    <xf numFmtId="0" fontId="35" fillId="4" borderId="22" xfId="5" applyFont="1" applyFill="1" applyBorder="1" applyAlignment="1" applyProtection="1">
      <alignment horizontal="center" vertical="center" shrinkToFit="1"/>
      <protection locked="0"/>
    </xf>
    <xf numFmtId="0" fontId="35" fillId="2" borderId="55" xfId="5" applyFont="1" applyFill="1" applyBorder="1" applyAlignment="1" applyProtection="1">
      <alignment horizontal="center" vertical="center" shrinkToFit="1"/>
      <protection locked="0"/>
    </xf>
    <xf numFmtId="0" fontId="35" fillId="2" borderId="24" xfId="5" applyFont="1" applyFill="1" applyBorder="1" applyAlignment="1" applyProtection="1">
      <alignment horizontal="center" vertical="center" shrinkToFit="1"/>
      <protection locked="0"/>
    </xf>
    <xf numFmtId="0" fontId="35" fillId="2" borderId="22" xfId="5" applyFont="1" applyFill="1" applyBorder="1" applyAlignment="1" applyProtection="1">
      <alignment horizontal="center" vertical="center" shrinkToFit="1"/>
      <protection locked="0"/>
    </xf>
    <xf numFmtId="0" fontId="35" fillId="2" borderId="12" xfId="5" applyFont="1" applyFill="1" applyBorder="1" applyAlignment="1" applyProtection="1">
      <alignment horizontal="center" vertical="center" shrinkToFit="1"/>
      <protection locked="0"/>
    </xf>
    <xf numFmtId="0" fontId="35" fillId="2" borderId="58" xfId="5" applyFont="1" applyFill="1" applyBorder="1" applyAlignment="1" applyProtection="1">
      <alignment horizontal="center" vertical="center" shrinkToFit="1"/>
      <protection locked="0"/>
    </xf>
    <xf numFmtId="0" fontId="35" fillId="2" borderId="14" xfId="5" applyFont="1" applyFill="1" applyBorder="1" applyAlignment="1" applyProtection="1">
      <alignment horizontal="center" vertical="center" shrinkToFit="1"/>
      <protection locked="0"/>
    </xf>
    <xf numFmtId="0" fontId="35" fillId="5" borderId="28" xfId="5" applyFont="1" applyFill="1" applyBorder="1" applyAlignment="1" applyProtection="1">
      <alignment horizontal="center" vertical="center" wrapText="1"/>
      <protection locked="0"/>
    </xf>
    <xf numFmtId="0" fontId="35" fillId="5" borderId="51" xfId="5" applyFont="1" applyFill="1" applyBorder="1" applyAlignment="1" applyProtection="1">
      <alignment horizontal="center" vertical="center" wrapText="1"/>
      <protection locked="0"/>
    </xf>
    <xf numFmtId="0" fontId="35" fillId="5" borderId="119" xfId="5" applyFont="1" applyFill="1" applyBorder="1" applyAlignment="1" applyProtection="1">
      <alignment horizontal="center" vertical="center" wrapText="1"/>
      <protection locked="0"/>
    </xf>
    <xf numFmtId="0" fontId="33" fillId="0" borderId="134" xfId="5" applyFont="1" applyFill="1" applyBorder="1" applyAlignment="1">
      <alignment horizontal="center" vertical="center" wrapText="1"/>
    </xf>
    <xf numFmtId="0" fontId="33" fillId="0" borderId="135" xfId="5" applyFont="1" applyFill="1" applyBorder="1" applyAlignment="1">
      <alignment horizontal="center" vertical="center" wrapText="1"/>
    </xf>
    <xf numFmtId="0" fontId="33" fillId="0" borderId="136" xfId="5" applyFont="1" applyFill="1" applyBorder="1" applyAlignment="1">
      <alignment horizontal="center" vertical="center" wrapText="1"/>
    </xf>
    <xf numFmtId="0" fontId="35" fillId="5" borderId="83" xfId="5" applyFont="1" applyFill="1" applyBorder="1" applyAlignment="1" applyProtection="1">
      <alignment horizontal="center" vertical="center" wrapText="1"/>
      <protection locked="0"/>
    </xf>
    <xf numFmtId="0" fontId="35" fillId="5" borderId="53" xfId="5" applyFont="1" applyFill="1" applyBorder="1" applyAlignment="1" applyProtection="1">
      <alignment horizontal="center" vertical="center" wrapText="1"/>
      <protection locked="0"/>
    </xf>
    <xf numFmtId="0" fontId="35" fillId="5" borderId="54" xfId="5" applyFont="1" applyFill="1" applyBorder="1" applyAlignment="1" applyProtection="1">
      <alignment horizontal="center" vertical="center" wrapText="1"/>
      <protection locked="0"/>
    </xf>
    <xf numFmtId="0" fontId="42" fillId="0" borderId="101" xfId="5" applyFont="1" applyFill="1" applyBorder="1" applyAlignment="1">
      <alignment horizontal="center" vertical="center" wrapText="1"/>
    </xf>
    <xf numFmtId="0" fontId="42" fillId="0" borderId="99" xfId="5" applyFont="1" applyFill="1" applyBorder="1" applyAlignment="1">
      <alignment horizontal="center" vertical="center" wrapText="1"/>
    </xf>
    <xf numFmtId="0" fontId="42" fillId="0" borderId="100" xfId="5" applyFont="1" applyFill="1" applyBorder="1" applyAlignment="1">
      <alignment horizontal="center" vertical="center" wrapText="1"/>
    </xf>
    <xf numFmtId="0" fontId="35" fillId="2" borderId="16" xfId="5" applyFont="1" applyFill="1" applyBorder="1" applyAlignment="1" applyProtection="1">
      <alignment horizontal="center" vertical="center" wrapText="1"/>
      <protection locked="0"/>
    </xf>
    <xf numFmtId="0" fontId="35" fillId="5" borderId="17" xfId="5" applyFont="1" applyFill="1" applyBorder="1" applyAlignment="1" applyProtection="1">
      <alignment horizontal="center" vertical="center" wrapText="1"/>
      <protection locked="0"/>
    </xf>
    <xf numFmtId="0" fontId="35" fillId="5" borderId="92" xfId="5" applyFont="1" applyFill="1" applyBorder="1" applyAlignment="1" applyProtection="1">
      <alignment horizontal="left" vertical="center" wrapText="1"/>
      <protection locked="0"/>
    </xf>
    <xf numFmtId="0" fontId="35" fillId="5" borderId="49" xfId="5" applyFont="1" applyFill="1" applyBorder="1" applyAlignment="1" applyProtection="1">
      <alignment horizontal="left" vertical="center" wrapText="1"/>
      <protection locked="0"/>
    </xf>
    <xf numFmtId="0" fontId="35" fillId="5" borderId="50" xfId="5" applyFont="1" applyFill="1" applyBorder="1" applyAlignment="1" applyProtection="1">
      <alignment horizontal="left" vertical="center" wrapText="1"/>
      <protection locked="0"/>
    </xf>
    <xf numFmtId="0" fontId="35" fillId="5" borderId="41" xfId="5" applyFont="1" applyFill="1" applyBorder="1" applyAlignment="1" applyProtection="1">
      <alignment horizontal="left" vertical="center" wrapText="1"/>
      <protection locked="0"/>
    </xf>
    <xf numFmtId="0" fontId="35" fillId="5" borderId="0" xfId="5" applyFont="1" applyFill="1" applyBorder="1" applyAlignment="1" applyProtection="1">
      <alignment horizontal="left" vertical="center" wrapText="1"/>
      <protection locked="0"/>
    </xf>
    <xf numFmtId="0" fontId="35" fillId="5" borderId="52" xfId="5" applyFont="1" applyFill="1" applyBorder="1" applyAlignment="1" applyProtection="1">
      <alignment horizontal="left" vertical="center" wrapText="1"/>
      <protection locked="0"/>
    </xf>
    <xf numFmtId="0" fontId="35" fillId="5" borderId="83" xfId="5" applyFont="1" applyFill="1" applyBorder="1" applyAlignment="1" applyProtection="1">
      <alignment horizontal="left" vertical="center" wrapText="1"/>
      <protection locked="0"/>
    </xf>
    <xf numFmtId="0" fontId="35" fillId="5" borderId="53" xfId="5" applyFont="1" applyFill="1" applyBorder="1" applyAlignment="1" applyProtection="1">
      <alignment horizontal="left" vertical="center" wrapText="1"/>
      <protection locked="0"/>
    </xf>
    <xf numFmtId="0" fontId="35" fillId="5" borderId="54" xfId="5" applyFont="1" applyFill="1" applyBorder="1" applyAlignment="1" applyProtection="1">
      <alignment horizontal="left" vertical="center" wrapText="1"/>
      <protection locked="0"/>
    </xf>
    <xf numFmtId="0" fontId="35" fillId="4" borderId="92" xfId="5" applyFont="1" applyFill="1" applyBorder="1" applyAlignment="1" applyProtection="1">
      <alignment horizontal="center" vertical="center"/>
      <protection locked="0"/>
    </xf>
    <xf numFmtId="0" fontId="35" fillId="4" borderId="49" xfId="5" applyFont="1" applyFill="1" applyBorder="1" applyAlignment="1" applyProtection="1">
      <alignment horizontal="center" vertical="center"/>
      <protection locked="0"/>
    </xf>
    <xf numFmtId="0" fontId="35" fillId="4" borderId="30" xfId="5" applyFont="1" applyFill="1" applyBorder="1" applyAlignment="1" applyProtection="1">
      <alignment horizontal="center" vertical="center"/>
      <protection locked="0"/>
    </xf>
    <xf numFmtId="0" fontId="35" fillId="4" borderId="41" xfId="5" applyFont="1" applyFill="1" applyBorder="1" applyAlignment="1" applyProtection="1">
      <alignment horizontal="center" vertical="center"/>
      <protection locked="0"/>
    </xf>
    <xf numFmtId="0" fontId="35" fillId="4" borderId="0" xfId="5" applyFont="1" applyFill="1" applyBorder="1" applyAlignment="1" applyProtection="1">
      <alignment horizontal="center" vertical="center"/>
      <protection locked="0"/>
    </xf>
    <xf numFmtId="0" fontId="35" fillId="4" borderId="42" xfId="5" applyFont="1" applyFill="1" applyBorder="1" applyAlignment="1" applyProtection="1">
      <alignment horizontal="center" vertical="center"/>
      <protection locked="0"/>
    </xf>
    <xf numFmtId="0" fontId="35" fillId="4" borderId="83" xfId="5" applyFont="1" applyFill="1" applyBorder="1" applyAlignment="1" applyProtection="1">
      <alignment horizontal="center" vertical="center"/>
      <protection locked="0"/>
    </xf>
    <xf numFmtId="0" fontId="35" fillId="4" borderId="53" xfId="5" applyFont="1" applyFill="1" applyBorder="1" applyAlignment="1" applyProtection="1">
      <alignment horizontal="center" vertical="center"/>
      <protection locked="0"/>
    </xf>
    <xf numFmtId="0" fontId="35" fillId="4" borderId="18" xfId="5" applyFont="1" applyFill="1" applyBorder="1" applyAlignment="1" applyProtection="1">
      <alignment horizontal="center" vertical="center"/>
      <protection locked="0"/>
    </xf>
    <xf numFmtId="1" fontId="35" fillId="6" borderId="124" xfId="5" applyNumberFormat="1" applyFont="1" applyFill="1" applyBorder="1" applyAlignment="1">
      <alignment horizontal="center" vertical="center" wrapText="1"/>
    </xf>
    <xf numFmtId="1" fontId="35" fillId="6" borderId="125" xfId="5" applyNumberFormat="1" applyFont="1" applyFill="1" applyBorder="1" applyAlignment="1">
      <alignment horizontal="center" vertical="center" wrapText="1"/>
    </xf>
    <xf numFmtId="1" fontId="35" fillId="6" borderId="126" xfId="5" applyNumberFormat="1" applyFont="1" applyFill="1" applyBorder="1" applyAlignment="1">
      <alignment horizontal="center" vertical="center" wrapText="1"/>
    </xf>
    <xf numFmtId="1" fontId="35" fillId="6" borderId="127" xfId="5" applyNumberFormat="1" applyFont="1" applyFill="1" applyBorder="1" applyAlignment="1">
      <alignment horizontal="center" vertical="center" wrapText="1"/>
    </xf>
    <xf numFmtId="0" fontId="35" fillId="5" borderId="38" xfId="5" applyFont="1" applyFill="1" applyBorder="1" applyAlignment="1" applyProtection="1">
      <alignment horizontal="left" vertical="center" wrapText="1"/>
      <protection locked="0"/>
    </xf>
    <xf numFmtId="0" fontId="35" fillId="5" borderId="80" xfId="5" applyFont="1" applyFill="1" applyBorder="1" applyAlignment="1" applyProtection="1">
      <alignment horizontal="left" vertical="center" wrapText="1"/>
      <protection locked="0"/>
    </xf>
    <xf numFmtId="0" fontId="35" fillId="5" borderId="67" xfId="5" applyFont="1" applyFill="1" applyBorder="1" applyAlignment="1" applyProtection="1">
      <alignment horizontal="left" vertical="center" wrapText="1"/>
      <protection locked="0"/>
    </xf>
    <xf numFmtId="0" fontId="35" fillId="0" borderId="93" xfId="5" applyFont="1" applyBorder="1" applyAlignment="1">
      <alignment horizontal="center" vertical="center" shrinkToFit="1"/>
    </xf>
    <xf numFmtId="0" fontId="35" fillId="4" borderId="38" xfId="5" applyFont="1" applyFill="1" applyBorder="1" applyAlignment="1" applyProtection="1">
      <alignment horizontal="center" vertical="center"/>
      <protection locked="0"/>
    </xf>
    <xf numFmtId="0" fontId="35" fillId="4" borderId="80" xfId="5" applyFont="1" applyFill="1" applyBorder="1" applyAlignment="1" applyProtection="1">
      <alignment horizontal="center" vertical="center"/>
      <protection locked="0"/>
    </xf>
    <xf numFmtId="0" fontId="35" fillId="4" borderId="39" xfId="5" applyFont="1" applyFill="1" applyBorder="1" applyAlignment="1" applyProtection="1">
      <alignment horizontal="center" vertical="center"/>
      <protection locked="0"/>
    </xf>
    <xf numFmtId="0" fontId="35" fillId="4" borderId="2" xfId="5" applyFont="1" applyFill="1" applyBorder="1" applyAlignment="1" applyProtection="1">
      <alignment horizontal="center" vertical="center" wrapText="1"/>
      <protection locked="0"/>
    </xf>
    <xf numFmtId="0" fontId="35" fillId="4" borderId="8" xfId="5" applyFont="1" applyFill="1" applyBorder="1" applyAlignment="1" applyProtection="1">
      <alignment horizontal="center" vertical="center" shrinkToFit="1"/>
      <protection locked="0"/>
    </xf>
    <xf numFmtId="0" fontId="35" fillId="2" borderId="69" xfId="5" applyFont="1" applyFill="1" applyBorder="1" applyAlignment="1" applyProtection="1">
      <alignment horizontal="center" vertical="center" shrinkToFit="1"/>
      <protection locked="0"/>
    </xf>
    <xf numFmtId="0" fontId="35" fillId="2" borderId="7" xfId="5" applyFont="1" applyFill="1" applyBorder="1" applyAlignment="1" applyProtection="1">
      <alignment horizontal="center" vertical="center" shrinkToFit="1"/>
      <protection locked="0"/>
    </xf>
    <xf numFmtId="0" fontId="35" fillId="5" borderId="3" xfId="5" applyFont="1" applyFill="1" applyBorder="1" applyAlignment="1" applyProtection="1">
      <alignment horizontal="center" vertical="center" wrapText="1"/>
      <protection locked="0"/>
    </xf>
    <xf numFmtId="0" fontId="35" fillId="5" borderId="80" xfId="5" applyFont="1" applyFill="1" applyBorder="1" applyAlignment="1" applyProtection="1">
      <alignment horizontal="center" vertical="center" wrapText="1"/>
      <protection locked="0"/>
    </xf>
    <xf numFmtId="0" fontId="35" fillId="5" borderId="67" xfId="5" applyFont="1" applyFill="1" applyBorder="1" applyAlignment="1" applyProtection="1">
      <alignment horizontal="center" vertical="center" wrapText="1"/>
      <protection locked="0"/>
    </xf>
    <xf numFmtId="0" fontId="33" fillId="0" borderId="120" xfId="5" applyFont="1" applyFill="1" applyBorder="1" applyAlignment="1">
      <alignment horizontal="center" vertical="center" wrapText="1"/>
    </xf>
    <xf numFmtId="0" fontId="33" fillId="0" borderId="121" xfId="5" applyFont="1" applyFill="1" applyBorder="1" applyAlignment="1">
      <alignment horizontal="center" vertical="center" wrapText="1"/>
    </xf>
    <xf numFmtId="0" fontId="33" fillId="0" borderId="122" xfId="5" applyFont="1" applyFill="1" applyBorder="1" applyAlignment="1">
      <alignment horizontal="center" vertical="center" wrapText="1"/>
    </xf>
    <xf numFmtId="0" fontId="41" fillId="6" borderId="38" xfId="5" applyFont="1" applyFill="1" applyBorder="1" applyAlignment="1">
      <alignment horizontal="center" vertical="center" wrapText="1"/>
    </xf>
    <xf numFmtId="0" fontId="41" fillId="6" borderId="39" xfId="5" applyFont="1" applyFill="1" applyBorder="1" applyAlignment="1">
      <alignment horizontal="center" vertical="center" wrapText="1"/>
    </xf>
    <xf numFmtId="0" fontId="41" fillId="6" borderId="41" xfId="5" applyFont="1" applyFill="1" applyBorder="1" applyAlignment="1">
      <alignment horizontal="center" vertical="center" wrapText="1"/>
    </xf>
    <xf numFmtId="0" fontId="41" fillId="6" borderId="42" xfId="5" applyFont="1" applyFill="1" applyBorder="1" applyAlignment="1">
      <alignment horizontal="center" vertical="center" wrapText="1"/>
    </xf>
    <xf numFmtId="0" fontId="41" fillId="6" borderId="56" xfId="5" applyFont="1" applyFill="1" applyBorder="1" applyAlignment="1">
      <alignment horizontal="center" vertical="center" wrapText="1"/>
    </xf>
    <xf numFmtId="0" fontId="41" fillId="6" borderId="57" xfId="5" applyFont="1" applyFill="1" applyBorder="1" applyAlignment="1">
      <alignment horizontal="center" vertical="center" wrapText="1"/>
    </xf>
    <xf numFmtId="0" fontId="41" fillId="6" borderId="3" xfId="5" applyFont="1" applyFill="1" applyBorder="1" applyAlignment="1">
      <alignment horizontal="center" vertical="center" wrapText="1"/>
    </xf>
    <xf numFmtId="0" fontId="41" fillId="6" borderId="67" xfId="5" applyFont="1" applyFill="1" applyBorder="1" applyAlignment="1">
      <alignment horizontal="center" vertical="center" wrapText="1"/>
    </xf>
    <xf numFmtId="0" fontId="41" fillId="6" borderId="51" xfId="5" applyFont="1" applyFill="1" applyBorder="1" applyAlignment="1">
      <alignment horizontal="center" vertical="center" wrapText="1"/>
    </xf>
    <xf numFmtId="0" fontId="41" fillId="6" borderId="52" xfId="5" applyFont="1" applyFill="1" applyBorder="1" applyAlignment="1">
      <alignment horizontal="center" vertical="center" wrapText="1"/>
    </xf>
    <xf numFmtId="0" fontId="41" fillId="6" borderId="119" xfId="5" applyFont="1" applyFill="1" applyBorder="1" applyAlignment="1">
      <alignment horizontal="center" vertical="center" wrapText="1"/>
    </xf>
    <xf numFmtId="0" fontId="41" fillId="6" borderId="68" xfId="5" applyFont="1" applyFill="1" applyBorder="1" applyAlignment="1">
      <alignment horizontal="center" vertical="center" wrapText="1"/>
    </xf>
    <xf numFmtId="0" fontId="38" fillId="0" borderId="38" xfId="5" applyFont="1" applyBorder="1" applyAlignment="1">
      <alignment horizontal="center" vertical="center" wrapText="1"/>
    </xf>
    <xf numFmtId="0" fontId="38" fillId="0" borderId="80" xfId="5" applyFont="1" applyBorder="1" applyAlignment="1">
      <alignment horizontal="center" vertical="center" wrapText="1"/>
    </xf>
    <xf numFmtId="0" fontId="38" fillId="0" borderId="67" xfId="5" applyFont="1" applyBorder="1" applyAlignment="1">
      <alignment horizontal="center" vertical="center" wrapText="1"/>
    </xf>
    <xf numFmtId="0" fontId="35" fillId="0" borderId="85" xfId="5" applyFont="1" applyBorder="1" applyAlignment="1">
      <alignment horizontal="center" vertical="center"/>
    </xf>
    <xf numFmtId="0" fontId="35" fillId="0" borderId="55" xfId="5" applyFont="1" applyBorder="1" applyAlignment="1">
      <alignment horizontal="center" vertical="center"/>
    </xf>
    <xf numFmtId="0" fontId="35" fillId="0" borderId="86" xfId="5" applyFont="1" applyBorder="1" applyAlignment="1">
      <alignment horizontal="center" vertical="center"/>
    </xf>
    <xf numFmtId="0" fontId="35" fillId="6" borderId="85" xfId="5" applyFont="1" applyFill="1" applyBorder="1" applyAlignment="1">
      <alignment horizontal="center" vertical="center"/>
    </xf>
    <xf numFmtId="0" fontId="35" fillId="6" borderId="55" xfId="5" applyFont="1" applyFill="1" applyBorder="1" applyAlignment="1">
      <alignment horizontal="center" vertical="center"/>
    </xf>
    <xf numFmtId="0" fontId="35" fillId="6" borderId="86" xfId="5" applyFont="1" applyFill="1" applyBorder="1" applyAlignment="1">
      <alignment horizontal="center" vertical="center"/>
    </xf>
    <xf numFmtId="20" fontId="35" fillId="5" borderId="22" xfId="5" applyNumberFormat="1" applyFont="1" applyFill="1" applyBorder="1" applyAlignment="1" applyProtection="1">
      <alignment horizontal="center" vertical="center"/>
      <protection locked="0"/>
    </xf>
    <xf numFmtId="20" fontId="35" fillId="5" borderId="55" xfId="5" applyNumberFormat="1" applyFont="1" applyFill="1" applyBorder="1" applyAlignment="1" applyProtection="1">
      <alignment horizontal="center" vertical="center"/>
      <protection locked="0"/>
    </xf>
    <xf numFmtId="20" fontId="35" fillId="5" borderId="24" xfId="5" applyNumberFormat="1" applyFont="1" applyFill="1" applyBorder="1" applyAlignment="1" applyProtection="1">
      <alignment horizontal="center" vertical="center"/>
      <protection locked="0"/>
    </xf>
    <xf numFmtId="4" fontId="35" fillId="0" borderId="22" xfId="5" applyNumberFormat="1" applyFont="1" applyBorder="1" applyAlignment="1">
      <alignment horizontal="center" vertical="center"/>
    </xf>
    <xf numFmtId="4" fontId="35" fillId="0" borderId="24" xfId="5" applyNumberFormat="1" applyFont="1" applyBorder="1" applyAlignment="1">
      <alignment horizontal="center" vertical="center"/>
    </xf>
    <xf numFmtId="0" fontId="35" fillId="0" borderId="9" xfId="5" applyFont="1" applyBorder="1" applyAlignment="1">
      <alignment horizontal="center" vertical="center"/>
    </xf>
    <xf numFmtId="0" fontId="35" fillId="0" borderId="82" xfId="5" applyFont="1" applyBorder="1" applyAlignment="1">
      <alignment horizontal="center" vertical="center"/>
    </xf>
    <xf numFmtId="0" fontId="35" fillId="0" borderId="96" xfId="5" applyFont="1" applyBorder="1" applyAlignment="1">
      <alignment horizontal="center" vertical="center"/>
    </xf>
    <xf numFmtId="0" fontId="35" fillId="0" borderId="38" xfId="5" applyFont="1" applyBorder="1" applyAlignment="1">
      <alignment horizontal="center" vertical="center" wrapText="1"/>
    </xf>
    <xf numFmtId="0" fontId="35" fillId="0" borderId="80" xfId="5" applyFont="1" applyBorder="1" applyAlignment="1">
      <alignment horizontal="center" vertical="center" wrapText="1"/>
    </xf>
    <xf numFmtId="0" fontId="35" fillId="0" borderId="39" xfId="5" applyFont="1" applyBorder="1" applyAlignment="1">
      <alignment horizontal="center" vertical="center" wrapText="1"/>
    </xf>
    <xf numFmtId="0" fontId="35" fillId="0" borderId="41" xfId="5" applyFont="1" applyBorder="1" applyAlignment="1">
      <alignment horizontal="center" vertical="center" wrapText="1"/>
    </xf>
    <xf numFmtId="0" fontId="35" fillId="0" borderId="0" xfId="5" applyFont="1" applyBorder="1" applyAlignment="1">
      <alignment horizontal="center" vertical="center" wrapText="1"/>
    </xf>
    <xf numFmtId="0" fontId="35" fillId="0" borderId="42" xfId="5" applyFont="1" applyBorder="1" applyAlignment="1">
      <alignment horizontal="center" vertical="center" wrapText="1"/>
    </xf>
    <xf numFmtId="0" fontId="35" fillId="0" borderId="56" xfId="5" applyFont="1" applyBorder="1" applyAlignment="1">
      <alignment horizontal="center" vertical="center" wrapText="1"/>
    </xf>
    <xf numFmtId="0" fontId="35" fillId="0" borderId="81" xfId="5" applyFont="1" applyBorder="1" applyAlignment="1">
      <alignment horizontal="center" vertical="center" wrapText="1"/>
    </xf>
    <xf numFmtId="0" fontId="35" fillId="0" borderId="57" xfId="5" applyFont="1" applyBorder="1" applyAlignment="1">
      <alignment horizontal="center" vertical="center" wrapText="1"/>
    </xf>
    <xf numFmtId="0" fontId="39" fillId="0" borderId="2" xfId="5" applyFont="1" applyBorder="1" applyAlignment="1">
      <alignment horizontal="center" vertical="center" wrapText="1"/>
    </xf>
    <xf numFmtId="0" fontId="39" fillId="0" borderId="66" xfId="5" applyFont="1" applyBorder="1" applyAlignment="1">
      <alignment horizontal="center" vertical="center" wrapText="1"/>
    </xf>
    <xf numFmtId="0" fontId="39" fillId="0" borderId="118" xfId="5" applyFont="1" applyBorder="1" applyAlignment="1">
      <alignment horizontal="center" vertical="center" wrapText="1"/>
    </xf>
    <xf numFmtId="0" fontId="35" fillId="0" borderId="3" xfId="5" applyFont="1" applyBorder="1" applyAlignment="1">
      <alignment horizontal="center" vertical="center" wrapText="1"/>
    </xf>
    <xf numFmtId="0" fontId="35" fillId="0" borderId="51" xfId="5" applyFont="1" applyBorder="1" applyAlignment="1">
      <alignment horizontal="center" vertical="center" wrapText="1"/>
    </xf>
    <xf numFmtId="0" fontId="35" fillId="0" borderId="119" xfId="5" applyFont="1" applyBorder="1" applyAlignment="1">
      <alignment horizontal="center" vertical="center" wrapText="1"/>
    </xf>
    <xf numFmtId="0" fontId="35" fillId="0" borderId="67" xfId="5" applyFont="1" applyBorder="1" applyAlignment="1">
      <alignment horizontal="center" vertical="center" wrapText="1"/>
    </xf>
    <xf numFmtId="0" fontId="35" fillId="0" borderId="52" xfId="5" applyFont="1" applyBorder="1" applyAlignment="1">
      <alignment horizontal="center" vertical="center" wrapText="1"/>
    </xf>
    <xf numFmtId="0" fontId="35" fillId="0" borderId="68" xfId="5" applyFont="1" applyBorder="1" applyAlignment="1">
      <alignment horizontal="center" vertical="center" wrapText="1"/>
    </xf>
    <xf numFmtId="0" fontId="39" fillId="0" borderId="38" xfId="5" applyFont="1" applyBorder="1" applyAlignment="1">
      <alignment horizontal="center" vertical="center" wrapText="1"/>
    </xf>
    <xf numFmtId="0" fontId="39" fillId="0" borderId="80" xfId="5" applyFont="1" applyBorder="1" applyAlignment="1">
      <alignment horizontal="center" vertical="center" wrapText="1"/>
    </xf>
    <xf numFmtId="0" fontId="39" fillId="0" borderId="67" xfId="5" applyFont="1" applyBorder="1" applyAlignment="1">
      <alignment horizontal="center" vertical="center" wrapText="1"/>
    </xf>
    <xf numFmtId="0" fontId="39" fillId="0" borderId="41" xfId="5" applyFont="1" applyBorder="1" applyAlignment="1">
      <alignment horizontal="center" vertical="center" wrapText="1"/>
    </xf>
    <xf numFmtId="0" fontId="39" fillId="0" borderId="0" xfId="5" applyFont="1" applyBorder="1" applyAlignment="1">
      <alignment horizontal="center" vertical="center" wrapText="1"/>
    </xf>
    <xf numFmtId="0" fontId="39" fillId="0" borderId="52" xfId="5" applyFont="1" applyBorder="1" applyAlignment="1">
      <alignment horizontal="center" vertical="center" wrapText="1"/>
    </xf>
    <xf numFmtId="0" fontId="39" fillId="0" borderId="56" xfId="5" applyFont="1" applyBorder="1" applyAlignment="1">
      <alignment horizontal="center" vertical="center" wrapText="1"/>
    </xf>
    <xf numFmtId="0" fontId="39" fillId="0" borderId="81" xfId="5" applyFont="1" applyBorder="1" applyAlignment="1">
      <alignment horizontal="center" vertical="center" wrapText="1"/>
    </xf>
    <xf numFmtId="0" fontId="39" fillId="0" borderId="68" xfId="5" applyFont="1" applyBorder="1" applyAlignment="1">
      <alignment horizontal="center" vertical="center" wrapText="1"/>
    </xf>
    <xf numFmtId="0" fontId="35" fillId="0" borderId="38" xfId="5" quotePrefix="1" applyFont="1" applyBorder="1" applyAlignment="1" applyProtection="1">
      <alignment horizontal="center" vertical="center"/>
    </xf>
    <xf numFmtId="0" fontId="35" fillId="0" borderId="80" xfId="5" applyFont="1" applyBorder="1" applyAlignment="1" applyProtection="1">
      <alignment horizontal="center" vertical="center"/>
    </xf>
    <xf numFmtId="0" fontId="35" fillId="0" borderId="67" xfId="5" applyFont="1" applyBorder="1" applyAlignment="1" applyProtection="1">
      <alignment horizontal="center" vertical="center"/>
    </xf>
    <xf numFmtId="0" fontId="35" fillId="4" borderId="22" xfId="5" applyFont="1" applyFill="1" applyBorder="1" applyAlignment="1" applyProtection="1">
      <alignment horizontal="center" vertical="center"/>
      <protection locked="0"/>
    </xf>
    <xf numFmtId="0" fontId="35" fillId="2" borderId="55" xfId="5" applyFont="1" applyFill="1" applyBorder="1" applyAlignment="1" applyProtection="1">
      <alignment horizontal="center" vertical="center"/>
      <protection locked="0"/>
    </xf>
    <xf numFmtId="0" fontId="35" fillId="2" borderId="24" xfId="5" applyFont="1" applyFill="1" applyBorder="1" applyAlignment="1" applyProtection="1">
      <alignment horizontal="center" vertical="center"/>
      <protection locked="0"/>
    </xf>
    <xf numFmtId="0" fontId="35" fillId="5" borderId="22" xfId="5" applyFont="1" applyFill="1" applyBorder="1" applyAlignment="1" applyProtection="1">
      <alignment horizontal="center" vertical="center"/>
      <protection locked="0"/>
    </xf>
    <xf numFmtId="0" fontId="35" fillId="5" borderId="24" xfId="5" applyFont="1" applyFill="1" applyBorder="1" applyAlignment="1" applyProtection="1">
      <alignment horizontal="center" vertical="center"/>
      <protection locked="0"/>
    </xf>
    <xf numFmtId="0" fontId="35" fillId="6" borderId="22" xfId="5" applyFont="1" applyFill="1" applyBorder="1" applyAlignment="1">
      <alignment horizontal="center" vertical="center"/>
    </xf>
    <xf numFmtId="0" fontId="35" fillId="6" borderId="24" xfId="5" applyFont="1" applyFill="1" applyBorder="1" applyAlignment="1">
      <alignment horizontal="center" vertical="center"/>
    </xf>
    <xf numFmtId="0" fontId="35" fillId="5" borderId="55" xfId="5" applyFont="1" applyFill="1" applyBorder="1" applyAlignment="1" applyProtection="1">
      <alignment horizontal="center" vertical="center"/>
      <protection locked="0"/>
    </xf>
    <xf numFmtId="38" fontId="35" fillId="6" borderId="0" xfId="6" applyFont="1" applyFill="1" applyBorder="1" applyAlignment="1" applyProtection="1">
      <alignment horizontal="center" vertical="center"/>
    </xf>
    <xf numFmtId="0" fontId="36" fillId="4" borderId="0" xfId="5" applyFont="1" applyFill="1" applyAlignment="1" applyProtection="1">
      <alignment horizontal="center" vertical="center"/>
      <protection locked="0"/>
    </xf>
    <xf numFmtId="0" fontId="36" fillId="2" borderId="0" xfId="5" applyFont="1" applyFill="1" applyAlignment="1" applyProtection="1">
      <alignment horizontal="center" vertical="center"/>
      <protection locked="0"/>
    </xf>
    <xf numFmtId="0" fontId="36" fillId="5" borderId="0" xfId="5" applyFont="1" applyFill="1" applyAlignment="1" applyProtection="1">
      <alignment horizontal="center" vertical="center"/>
      <protection locked="0"/>
    </xf>
    <xf numFmtId="0" fontId="36" fillId="0" borderId="0" xfId="5" applyFont="1" applyFill="1" applyAlignment="1">
      <alignment horizontal="center" vertical="center"/>
    </xf>
    <xf numFmtId="0" fontId="45" fillId="6" borderId="21" xfId="5" applyFont="1" applyFill="1" applyBorder="1" applyAlignment="1" applyProtection="1">
      <alignment horizontal="center" vertical="center"/>
    </xf>
    <xf numFmtId="0" fontId="19" fillId="0" borderId="0" xfId="0" applyFont="1" applyAlignment="1">
      <alignment horizontal="left" vertical="top" wrapText="1"/>
    </xf>
    <xf numFmtId="0" fontId="12" fillId="0" borderId="21" xfId="0" applyFont="1" applyBorder="1" applyAlignment="1">
      <alignment horizontal="center" vertical="center"/>
    </xf>
    <xf numFmtId="0" fontId="12" fillId="0" borderId="21" xfId="0" applyFont="1" applyBorder="1" applyAlignment="1">
      <alignment horizontal="left" vertical="center" wrapText="1"/>
    </xf>
    <xf numFmtId="0" fontId="0" fillId="0" borderId="51" xfId="0" applyFont="1" applyBorder="1" applyAlignment="1">
      <alignment horizontal="left" vertical="top" wrapText="1"/>
    </xf>
    <xf numFmtId="0" fontId="19" fillId="0" borderId="53" xfId="0" applyFont="1" applyBorder="1" applyAlignment="1">
      <alignment horizontal="left" vertical="top" wrapText="1"/>
    </xf>
    <xf numFmtId="0" fontId="34" fillId="0" borderId="0" xfId="0" applyFont="1" applyAlignment="1">
      <alignment horizontal="left" vertical="top" wrapText="1"/>
    </xf>
    <xf numFmtId="0" fontId="0" fillId="0" borderId="0" xfId="3" applyFont="1" applyAlignment="1">
      <alignment horizontal="left" vertical="top" wrapText="1"/>
    </xf>
    <xf numFmtId="0" fontId="0" fillId="0" borderId="20" xfId="2" applyFont="1" applyBorder="1" applyAlignment="1">
      <alignment vertical="center" wrapText="1"/>
    </xf>
    <xf numFmtId="0" fontId="20" fillId="0" borderId="23" xfId="2" applyFont="1" applyBorder="1" applyAlignment="1">
      <alignment vertical="center" wrapText="1"/>
    </xf>
    <xf numFmtId="0" fontId="0" fillId="0" borderId="85" xfId="2" applyFont="1" applyBorder="1" applyAlignment="1">
      <alignment horizontal="left" vertical="center" wrapText="1"/>
    </xf>
    <xf numFmtId="0" fontId="20" fillId="0" borderId="86" xfId="2" applyFont="1" applyBorder="1" applyAlignment="1">
      <alignment horizontal="left" vertical="center" wrapText="1"/>
    </xf>
    <xf numFmtId="0" fontId="0" fillId="0" borderId="84" xfId="2" applyFont="1" applyBorder="1" applyAlignment="1">
      <alignment horizontal="left" vertical="center" wrapText="1"/>
    </xf>
    <xf numFmtId="0" fontId="20" fillId="0" borderId="59" xfId="2" applyFont="1" applyBorder="1" applyAlignment="1">
      <alignment horizontal="left" vertical="center" wrapText="1"/>
    </xf>
    <xf numFmtId="0" fontId="20" fillId="0" borderId="0" xfId="3" applyFont="1" applyAlignment="1">
      <alignment horizontal="left" vertical="top" wrapText="1"/>
    </xf>
    <xf numFmtId="0" fontId="21" fillId="0" borderId="0" xfId="2" applyFont="1" applyAlignment="1">
      <alignment horizontal="center"/>
    </xf>
    <xf numFmtId="0" fontId="22" fillId="0" borderId="0" xfId="2" applyFont="1" applyAlignment="1">
      <alignment horizontal="left"/>
    </xf>
    <xf numFmtId="0" fontId="20" fillId="0" borderId="32" xfId="2" applyFont="1" applyBorder="1" applyAlignment="1"/>
    <xf numFmtId="0" fontId="23" fillId="0" borderId="34" xfId="3" applyFont="1" applyBorder="1" applyAlignment="1"/>
    <xf numFmtId="0" fontId="0" fillId="0" borderId="38" xfId="2" applyFont="1" applyBorder="1" applyAlignment="1">
      <alignment horizontal="left" vertical="center" wrapText="1"/>
    </xf>
    <xf numFmtId="0" fontId="20" fillId="0" borderId="67" xfId="2" applyFont="1" applyBorder="1" applyAlignment="1">
      <alignment horizontal="left" vertical="center" wrapText="1"/>
    </xf>
    <xf numFmtId="0" fontId="0" fillId="0" borderId="0" xfId="1" applyFont="1" applyBorder="1" applyAlignment="1">
      <alignment horizontal="left" vertical="top" wrapText="1"/>
    </xf>
    <xf numFmtId="0" fontId="0" fillId="0" borderId="0" xfId="1" applyFont="1" applyAlignment="1"/>
    <xf numFmtId="0" fontId="2" fillId="0" borderId="74"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0" xfId="1" applyFont="1" applyBorder="1" applyAlignment="1">
      <alignment horizontal="center" vertical="center" wrapText="1"/>
    </xf>
    <xf numFmtId="0" fontId="6" fillId="0" borderId="0" xfId="1" applyFont="1" applyBorder="1" applyAlignment="1">
      <alignment horizontal="center" vertical="center" wrapText="1"/>
    </xf>
    <xf numFmtId="0" fontId="6" fillId="0" borderId="52" xfId="1" applyFont="1" applyBorder="1" applyAlignment="1">
      <alignment horizontal="center" vertical="center" wrapText="1"/>
    </xf>
    <xf numFmtId="0" fontId="0" fillId="0" borderId="38" xfId="1" applyFont="1" applyBorder="1" applyAlignment="1">
      <alignment vertical="center" wrapText="1"/>
    </xf>
    <xf numFmtId="0" fontId="0" fillId="0" borderId="80" xfId="1" applyFont="1" applyBorder="1" applyAlignment="1">
      <alignment vertical="center" wrapText="1"/>
    </xf>
    <xf numFmtId="0" fontId="0" fillId="0" borderId="67" xfId="1" applyFont="1" applyBorder="1" applyAlignment="1">
      <alignment vertical="center" wrapText="1"/>
    </xf>
    <xf numFmtId="0" fontId="0" fillId="0" borderId="98" xfId="1" applyFont="1" applyBorder="1" applyAlignment="1">
      <alignment vertical="center"/>
    </xf>
    <xf numFmtId="0" fontId="0" fillId="0" borderId="99" xfId="1" applyFont="1" applyBorder="1" applyAlignment="1">
      <alignment vertical="center"/>
    </xf>
    <xf numFmtId="0" fontId="0" fillId="0" borderId="100" xfId="1" applyFont="1" applyBorder="1" applyAlignment="1">
      <alignment vertical="center"/>
    </xf>
    <xf numFmtId="0" fontId="0" fillId="0" borderId="92" xfId="1" applyFont="1" applyBorder="1" applyAlignment="1">
      <alignment vertical="center" wrapText="1"/>
    </xf>
    <xf numFmtId="0" fontId="0" fillId="0" borderId="49" xfId="1" applyFont="1" applyBorder="1" applyAlignment="1">
      <alignment vertical="center" wrapText="1"/>
    </xf>
    <xf numFmtId="0" fontId="0" fillId="0" borderId="50" xfId="1" applyFont="1" applyBorder="1" applyAlignment="1">
      <alignment vertical="center" wrapText="1"/>
    </xf>
    <xf numFmtId="0" fontId="5" fillId="0" borderId="41" xfId="1" applyFont="1" applyBorder="1" applyAlignment="1">
      <alignment horizontal="center" vertical="center" wrapText="1"/>
    </xf>
    <xf numFmtId="0" fontId="5" fillId="0" borderId="0" xfId="1" applyFont="1" applyBorder="1" applyAlignment="1">
      <alignment horizontal="center" vertical="center" wrapText="1"/>
    </xf>
    <xf numFmtId="0" fontId="5" fillId="0" borderId="0" xfId="1" applyFont="1" applyBorder="1" applyAlignment="1">
      <alignment horizontal="center" vertical="center" shrinkToFit="1"/>
    </xf>
    <xf numFmtId="0" fontId="5" fillId="0" borderId="52" xfId="1" applyFont="1" applyBorder="1" applyAlignment="1">
      <alignment horizontal="center" vertical="center" shrinkToFit="1"/>
    </xf>
    <xf numFmtId="0" fontId="0" fillId="0" borderId="0" xfId="1" applyFont="1" applyBorder="1" applyAlignment="1">
      <alignment vertical="center" wrapText="1"/>
    </xf>
    <xf numFmtId="0" fontId="0" fillId="0" borderId="52" xfId="1" applyFont="1" applyBorder="1" applyAlignment="1">
      <alignment vertical="center" wrapText="1"/>
    </xf>
    <xf numFmtId="0" fontId="0" fillId="0" borderId="92" xfId="1" applyFont="1" applyBorder="1" applyAlignment="1">
      <alignment horizontal="left" vertical="center" wrapText="1"/>
    </xf>
    <xf numFmtId="0" fontId="0" fillId="0" borderId="49" xfId="1" applyFont="1" applyBorder="1" applyAlignment="1">
      <alignment horizontal="left" vertical="center" wrapText="1"/>
    </xf>
    <xf numFmtId="0" fontId="0" fillId="0" borderId="50" xfId="1" applyFont="1" applyBorder="1" applyAlignment="1">
      <alignment horizontal="left" vertical="center" wrapText="1"/>
    </xf>
    <xf numFmtId="0" fontId="0" fillId="0" borderId="41" xfId="1" applyFont="1" applyBorder="1" applyAlignment="1">
      <alignment vertical="top" wrapText="1"/>
    </xf>
    <xf numFmtId="0" fontId="0" fillId="0" borderId="0" xfId="1" applyFont="1" applyBorder="1" applyAlignment="1">
      <alignment vertical="top" wrapText="1"/>
    </xf>
    <xf numFmtId="0" fontId="0" fillId="0" borderId="52" xfId="1" applyFont="1" applyBorder="1" applyAlignment="1">
      <alignment vertical="top" wrapText="1"/>
    </xf>
    <xf numFmtId="0" fontId="0" fillId="0" borderId="32" xfId="1" applyFont="1" applyBorder="1" applyAlignment="1">
      <alignment horizontal="center"/>
    </xf>
    <xf numFmtId="0" fontId="0" fillId="0" borderId="33" xfId="1" applyFont="1" applyBorder="1" applyAlignment="1">
      <alignment horizontal="center"/>
    </xf>
    <xf numFmtId="0" fontId="0" fillId="0" borderId="34" xfId="1" applyFont="1" applyBorder="1" applyAlignment="1">
      <alignment horizontal="center"/>
    </xf>
    <xf numFmtId="0" fontId="22" fillId="0" borderId="0" xfId="1" applyFont="1" applyAlignment="1">
      <alignment horizontal="left"/>
    </xf>
    <xf numFmtId="0" fontId="21" fillId="0" borderId="0" xfId="1" applyFont="1" applyBorder="1" applyAlignment="1">
      <alignment horizontal="center"/>
    </xf>
    <xf numFmtId="0" fontId="0" fillId="0" borderId="87" xfId="1" applyFont="1" applyBorder="1" applyAlignment="1">
      <alignment horizontal="left" vertical="center"/>
    </xf>
    <xf numFmtId="0" fontId="0" fillId="0" borderId="88" xfId="1" applyFont="1" applyBorder="1" applyAlignment="1">
      <alignment horizontal="left" vertical="center"/>
    </xf>
    <xf numFmtId="0" fontId="0" fillId="0" borderId="89" xfId="1" applyFont="1" applyBorder="1" applyAlignment="1">
      <alignment horizontal="left" vertical="center"/>
    </xf>
    <xf numFmtId="0" fontId="0" fillId="0" borderId="0" xfId="1" applyFont="1" applyAlignment="1">
      <alignment horizontal="left"/>
    </xf>
    <xf numFmtId="0" fontId="0" fillId="0" borderId="0" xfId="1" applyFont="1" applyAlignment="1">
      <alignment horizontal="left" vertical="center" wrapText="1"/>
    </xf>
    <xf numFmtId="0" fontId="0" fillId="0" borderId="0" xfId="1" applyFont="1" applyAlignment="1">
      <alignment horizontal="left" vertical="center"/>
    </xf>
    <xf numFmtId="0" fontId="0" fillId="0" borderId="0" xfId="1" applyFont="1" applyAlignment="1">
      <alignment vertical="top" wrapText="1"/>
    </xf>
    <xf numFmtId="0" fontId="0" fillId="0" borderId="0" xfId="1" applyFont="1" applyAlignment="1">
      <alignment horizontal="left" vertical="top" wrapText="1"/>
    </xf>
    <xf numFmtId="0" fontId="0" fillId="0" borderId="0" xfId="1" applyFont="1" applyAlignment="1">
      <alignment horizontal="left" vertical="top"/>
    </xf>
    <xf numFmtId="0" fontId="21" fillId="0" borderId="0" xfId="1" applyFont="1" applyFill="1" applyAlignment="1">
      <alignment horizontal="center"/>
    </xf>
    <xf numFmtId="0" fontId="22" fillId="0" borderId="0" xfId="1" applyFont="1" applyAlignment="1"/>
    <xf numFmtId="0" fontId="0" fillId="0" borderId="35" xfId="1" applyFont="1" applyBorder="1" applyAlignment="1">
      <alignment horizontal="left"/>
    </xf>
    <xf numFmtId="0" fontId="0" fillId="0" borderId="36" xfId="1" applyFont="1" applyBorder="1" applyAlignment="1">
      <alignment horizontal="left"/>
    </xf>
    <xf numFmtId="0" fontId="0" fillId="0" borderId="38" xfId="1" applyFont="1" applyBorder="1" applyAlignment="1">
      <alignment horizontal="left" vertical="center" wrapText="1"/>
    </xf>
    <xf numFmtId="0" fontId="0" fillId="0" borderId="67" xfId="1" applyFont="1" applyBorder="1" applyAlignment="1">
      <alignment horizontal="left" vertical="center" wrapText="1"/>
    </xf>
    <xf numFmtId="0" fontId="0" fillId="0" borderId="20" xfId="1" applyFont="1" applyBorder="1" applyAlignment="1">
      <alignment vertical="center" wrapText="1"/>
    </xf>
    <xf numFmtId="0" fontId="0" fillId="0" borderId="23" xfId="1" applyFont="1" applyBorder="1" applyAlignment="1">
      <alignment vertical="center" wrapText="1"/>
    </xf>
    <xf numFmtId="0" fontId="0" fillId="0" borderId="84" xfId="1" applyFont="1" applyBorder="1" applyAlignment="1">
      <alignment horizontal="left" vertical="center" wrapText="1"/>
    </xf>
    <xf numFmtId="0" fontId="0" fillId="0" borderId="59" xfId="1" applyFont="1" applyBorder="1" applyAlignment="1">
      <alignment horizontal="left" vertical="center" wrapText="1"/>
    </xf>
    <xf numFmtId="0" fontId="21" fillId="0" borderId="0" xfId="1" applyFont="1" applyAlignment="1">
      <alignment horizontal="center"/>
    </xf>
    <xf numFmtId="0" fontId="0" fillId="0" borderId="20" xfId="1" applyFont="1" applyBorder="1" applyAlignment="1">
      <alignment horizontal="left" vertical="center" wrapText="1"/>
    </xf>
    <xf numFmtId="0" fontId="0" fillId="0" borderId="23" xfId="1" applyFont="1" applyBorder="1" applyAlignment="1">
      <alignment horizontal="left" vertical="center" wrapText="1"/>
    </xf>
    <xf numFmtId="0" fontId="0" fillId="0" borderId="0" xfId="1" applyFont="1" applyAlignment="1">
      <alignment vertical="center" wrapText="1"/>
    </xf>
    <xf numFmtId="0" fontId="0" fillId="0" borderId="102" xfId="1" applyFont="1" applyBorder="1" applyAlignment="1">
      <alignment vertical="center" wrapText="1"/>
    </xf>
    <xf numFmtId="0" fontId="0" fillId="0" borderId="103" xfId="1" applyFont="1" applyBorder="1" applyAlignment="1">
      <alignment vertical="center" wrapText="1"/>
    </xf>
    <xf numFmtId="0" fontId="0" fillId="0" borderId="85" xfId="1" applyFont="1" applyBorder="1" applyAlignment="1">
      <alignment horizontal="left" vertical="center" wrapText="1"/>
    </xf>
    <xf numFmtId="0" fontId="0" fillId="0" borderId="86" xfId="1" applyFont="1" applyBorder="1" applyAlignment="1">
      <alignment horizontal="left" vertical="center" wrapText="1"/>
    </xf>
    <xf numFmtId="0" fontId="0" fillId="0" borderId="35" xfId="1" applyFont="1" applyBorder="1" applyAlignment="1">
      <alignment horizontal="center"/>
    </xf>
    <xf numFmtId="0" fontId="0" fillId="0" borderId="36" xfId="1" applyFont="1" applyBorder="1" applyAlignment="1">
      <alignment horizontal="center"/>
    </xf>
    <xf numFmtId="0" fontId="5" fillId="0" borderId="84" xfId="1" applyFont="1" applyBorder="1" applyAlignment="1">
      <alignment horizontal="left" vertical="center"/>
    </xf>
    <xf numFmtId="0" fontId="5" fillId="0" borderId="58" xfId="1" applyFont="1" applyBorder="1" applyAlignment="1">
      <alignment horizontal="left" vertical="center"/>
    </xf>
    <xf numFmtId="0" fontId="0" fillId="0" borderId="58" xfId="1" applyFont="1" applyBorder="1" applyAlignment="1">
      <alignment horizontal="center" vertical="center" wrapText="1"/>
    </xf>
    <xf numFmtId="0" fontId="0" fillId="0" borderId="59"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0" xfId="1" applyFont="1" applyBorder="1" applyAlignment="1">
      <alignment horizontal="center" vertical="center" shrinkToFit="1"/>
    </xf>
    <xf numFmtId="0" fontId="10" fillId="0" borderId="52" xfId="1" applyFont="1" applyBorder="1" applyAlignment="1">
      <alignment horizontal="center" vertical="center" shrinkToFit="1"/>
    </xf>
    <xf numFmtId="0" fontId="5" fillId="0" borderId="92" xfId="1" applyFont="1" applyBorder="1" applyAlignment="1">
      <alignment horizontal="left" vertical="center" wrapText="1"/>
    </xf>
    <xf numFmtId="0" fontId="5" fillId="0" borderId="49" xfId="1" applyFont="1" applyBorder="1" applyAlignment="1">
      <alignment horizontal="left" vertical="center" wrapText="1"/>
    </xf>
    <xf numFmtId="0" fontId="5" fillId="0" borderId="50" xfId="1" applyFont="1" applyBorder="1" applyAlignment="1">
      <alignment horizontal="left" vertical="center" wrapText="1"/>
    </xf>
    <xf numFmtId="0" fontId="0" fillId="0" borderId="49" xfId="1" applyFont="1" applyBorder="1" applyAlignment="1">
      <alignment horizontal="center" vertical="center" wrapText="1"/>
    </xf>
    <xf numFmtId="0" fontId="0" fillId="0" borderId="50" xfId="1" applyFont="1" applyBorder="1" applyAlignment="1">
      <alignment horizontal="center" vertical="center" wrapText="1"/>
    </xf>
    <xf numFmtId="0" fontId="5" fillId="0" borderId="41" xfId="1" applyFont="1" applyBorder="1" applyAlignment="1">
      <alignment horizontal="left" vertical="top" wrapText="1"/>
    </xf>
    <xf numFmtId="0" fontId="5" fillId="0" borderId="0" xfId="1" applyFont="1" applyBorder="1" applyAlignment="1">
      <alignment horizontal="left" vertical="top" wrapText="1"/>
    </xf>
    <xf numFmtId="0" fontId="5" fillId="0" borderId="52" xfId="1" applyFont="1" applyBorder="1" applyAlignment="1">
      <alignment horizontal="left" vertical="top" wrapText="1"/>
    </xf>
    <xf numFmtId="0" fontId="5" fillId="0" borderId="98" xfId="1" applyFont="1" applyBorder="1" applyAlignment="1">
      <alignment vertical="center"/>
    </xf>
    <xf numFmtId="0" fontId="5" fillId="0" borderId="99" xfId="1" applyFont="1" applyBorder="1" applyAlignment="1">
      <alignment vertical="center"/>
    </xf>
    <xf numFmtId="0" fontId="5" fillId="0" borderId="100" xfId="1" applyFont="1" applyBorder="1" applyAlignment="1">
      <alignment vertical="center"/>
    </xf>
    <xf numFmtId="0" fontId="0" fillId="0" borderId="101" xfId="1" applyFont="1" applyBorder="1" applyAlignment="1">
      <alignment horizontal="center" vertical="center" wrapText="1"/>
    </xf>
    <xf numFmtId="0" fontId="0" fillId="0" borderId="100" xfId="1" applyFont="1" applyBorder="1" applyAlignment="1">
      <alignment horizontal="center" vertical="center" wrapText="1"/>
    </xf>
    <xf numFmtId="0" fontId="0" fillId="0" borderId="41" xfId="1" applyFont="1" applyBorder="1" applyAlignment="1">
      <alignment vertical="center" wrapText="1"/>
    </xf>
    <xf numFmtId="0" fontId="0" fillId="0" borderId="41" xfId="1" applyFont="1" applyBorder="1" applyAlignment="1">
      <alignment horizontal="center" vertical="center"/>
    </xf>
    <xf numFmtId="0" fontId="0" fillId="0" borderId="52" xfId="1" applyFont="1" applyBorder="1" applyAlignment="1">
      <alignment horizontal="center" vertical="center"/>
    </xf>
    <xf numFmtId="0" fontId="0" fillId="0" borderId="38" xfId="1" applyFont="1" applyBorder="1" applyAlignment="1">
      <alignment horizontal="center" vertical="center"/>
    </xf>
    <xf numFmtId="0" fontId="0" fillId="0" borderId="67" xfId="1" applyFont="1" applyBorder="1" applyAlignment="1">
      <alignment horizontal="center" vertical="center"/>
    </xf>
    <xf numFmtId="0" fontId="0" fillId="0" borderId="90" xfId="1" applyFont="1" applyBorder="1" applyAlignment="1">
      <alignment horizontal="center" vertical="center" wrapText="1"/>
    </xf>
    <xf numFmtId="0" fontId="0" fillId="0" borderId="89" xfId="1" applyFont="1" applyBorder="1" applyAlignment="1">
      <alignment horizontal="center" vertical="center" wrapText="1"/>
    </xf>
    <xf numFmtId="0" fontId="4" fillId="0" borderId="74"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0" xfId="1" applyFont="1" applyBorder="1" applyAlignment="1">
      <alignment horizontal="center" vertical="center" wrapText="1"/>
    </xf>
    <xf numFmtId="0" fontId="0" fillId="0" borderId="41" xfId="1" applyFont="1" applyBorder="1" applyAlignment="1">
      <alignment horizontal="center" vertical="center" wrapText="1"/>
    </xf>
    <xf numFmtId="0" fontId="0" fillId="0" borderId="52" xfId="1" applyFont="1" applyBorder="1" applyAlignment="1">
      <alignment horizontal="center" vertical="center" wrapText="1"/>
    </xf>
    <xf numFmtId="0" fontId="20" fillId="0" borderId="84" xfId="1" applyBorder="1" applyAlignment="1">
      <alignment horizontal="left" vertical="center" wrapText="1"/>
    </xf>
    <xf numFmtId="0" fontId="20" fillId="0" borderId="59" xfId="1" applyBorder="1" applyAlignment="1">
      <alignment horizontal="left" vertical="center" wrapText="1"/>
    </xf>
    <xf numFmtId="0" fontId="20" fillId="0" borderId="35" xfId="1" applyBorder="1" applyAlignment="1">
      <alignment horizontal="left"/>
    </xf>
    <xf numFmtId="0" fontId="20" fillId="0" borderId="36" xfId="1" applyBorder="1" applyAlignment="1">
      <alignment horizontal="left"/>
    </xf>
    <xf numFmtId="0" fontId="0" fillId="0" borderId="1" xfId="1" applyFont="1" applyBorder="1" applyAlignment="1">
      <alignment horizontal="left" vertical="center" wrapText="1"/>
    </xf>
    <xf numFmtId="0" fontId="0" fillId="0" borderId="3" xfId="1" applyFont="1" applyBorder="1" applyAlignment="1">
      <alignment horizontal="left" vertical="center" wrapText="1"/>
    </xf>
    <xf numFmtId="0" fontId="20" fillId="0" borderId="26" xfId="1" applyBorder="1" applyAlignment="1">
      <alignment vertical="center" wrapText="1"/>
    </xf>
    <xf numFmtId="0" fontId="20" fillId="0" borderId="29" xfId="1" applyBorder="1" applyAlignment="1">
      <alignment vertical="center" wrapText="1"/>
    </xf>
    <xf numFmtId="0" fontId="20" fillId="0" borderId="35" xfId="2" applyBorder="1" applyAlignment="1">
      <alignment horizontal="center"/>
    </xf>
    <xf numFmtId="0" fontId="20" fillId="0" borderId="36" xfId="2" applyBorder="1" applyAlignment="1">
      <alignment horizontal="center"/>
    </xf>
    <xf numFmtId="0" fontId="20" fillId="0" borderId="32" xfId="2" applyBorder="1" applyAlignment="1">
      <alignment horizontal="center"/>
    </xf>
    <xf numFmtId="0" fontId="20" fillId="0" borderId="34" xfId="2" applyBorder="1" applyAlignment="1">
      <alignment horizontal="center"/>
    </xf>
    <xf numFmtId="0" fontId="20" fillId="0" borderId="38" xfId="2" applyFont="1" applyBorder="1" applyAlignment="1">
      <alignment horizontal="left" vertical="center" wrapText="1"/>
    </xf>
    <xf numFmtId="0" fontId="20" fillId="0" borderId="80" xfId="2" applyFont="1" applyBorder="1" applyAlignment="1">
      <alignment horizontal="left" vertical="center" wrapText="1"/>
    </xf>
    <xf numFmtId="0" fontId="20" fillId="0" borderId="38" xfId="2" applyBorder="1" applyAlignment="1">
      <alignment horizontal="center" vertical="center"/>
    </xf>
    <xf numFmtId="0" fontId="20" fillId="0" borderId="67" xfId="2" applyBorder="1" applyAlignment="1">
      <alignment horizontal="center" vertical="center"/>
    </xf>
    <xf numFmtId="0" fontId="20" fillId="0" borderId="41" xfId="2" applyBorder="1" applyAlignment="1">
      <alignment horizontal="center" vertical="center"/>
    </xf>
    <xf numFmtId="0" fontId="23" fillId="0" borderId="52" xfId="3" applyBorder="1" applyAlignment="1">
      <alignment horizontal="center" vertical="center"/>
    </xf>
    <xf numFmtId="0" fontId="20" fillId="0" borderId="0" xfId="2" applyFont="1" applyAlignment="1">
      <alignment vertical="top" wrapText="1"/>
    </xf>
    <xf numFmtId="0" fontId="23" fillId="0" borderId="0" xfId="3" applyAlignment="1">
      <alignment vertical="top" wrapText="1"/>
    </xf>
    <xf numFmtId="0" fontId="20" fillId="0" borderId="85" xfId="2" applyFont="1" applyBorder="1" applyAlignment="1">
      <alignment horizontal="left" vertical="center" wrapText="1"/>
    </xf>
    <xf numFmtId="0" fontId="20" fillId="0" borderId="55" xfId="2" applyFont="1" applyBorder="1" applyAlignment="1">
      <alignment horizontal="left" vertical="center" wrapText="1"/>
    </xf>
    <xf numFmtId="0" fontId="20" fillId="0" borderId="85" xfId="2" applyBorder="1" applyAlignment="1">
      <alignment horizontal="center" vertical="center"/>
    </xf>
    <xf numFmtId="0" fontId="23" fillId="0" borderId="86" xfId="3" applyBorder="1" applyAlignment="1">
      <alignment horizontal="center" vertical="center"/>
    </xf>
    <xf numFmtId="0" fontId="20" fillId="0" borderId="56" xfId="2" applyBorder="1" applyAlignment="1">
      <alignment horizontal="left" vertical="center" wrapText="1"/>
    </xf>
    <xf numFmtId="0" fontId="20" fillId="0" borderId="81" xfId="2" applyBorder="1" applyAlignment="1">
      <alignment horizontal="left" vertical="center" wrapText="1"/>
    </xf>
    <xf numFmtId="0" fontId="20" fillId="0" borderId="68" xfId="2" applyBorder="1" applyAlignment="1">
      <alignment horizontal="left" vertical="center" wrapText="1"/>
    </xf>
    <xf numFmtId="0" fontId="20" fillId="0" borderId="56" xfId="2" applyBorder="1" applyAlignment="1">
      <alignment horizontal="center" vertical="center"/>
    </xf>
    <xf numFmtId="0" fontId="23" fillId="0" borderId="68" xfId="3" applyBorder="1" applyAlignment="1">
      <alignment horizontal="center" vertical="center"/>
    </xf>
    <xf numFmtId="0" fontId="0" fillId="0" borderId="0" xfId="2" applyFont="1" applyAlignment="1">
      <alignment horizontal="left" wrapText="1"/>
    </xf>
    <xf numFmtId="0" fontId="20" fillId="0" borderId="0" xfId="2" applyAlignment="1">
      <alignment horizontal="left" wrapText="1"/>
    </xf>
    <xf numFmtId="0" fontId="0" fillId="0" borderId="0" xfId="2" applyFont="1" applyAlignment="1">
      <alignment vertical="top" wrapText="1"/>
    </xf>
    <xf numFmtId="0" fontId="25" fillId="0" borderId="0" xfId="2" applyFont="1" applyAlignment="1">
      <alignment horizontal="center"/>
    </xf>
    <xf numFmtId="0" fontId="0" fillId="0" borderId="26" xfId="2" applyFont="1" applyBorder="1" applyAlignment="1">
      <alignment vertical="center" wrapText="1"/>
    </xf>
    <xf numFmtId="0" fontId="20" fillId="0" borderId="28" xfId="2" applyBorder="1" applyAlignment="1">
      <alignment vertical="center" wrapText="1"/>
    </xf>
    <xf numFmtId="0" fontId="20" fillId="0" borderId="92" xfId="2" applyBorder="1" applyAlignment="1">
      <alignment vertical="center" wrapText="1"/>
    </xf>
    <xf numFmtId="0" fontId="20" fillId="0" borderId="50" xfId="2" applyBorder="1" applyAlignment="1">
      <alignment vertical="center" wrapText="1"/>
    </xf>
    <xf numFmtId="0" fontId="20" fillId="0" borderId="83" xfId="2" applyBorder="1" applyAlignment="1">
      <alignment vertical="center"/>
    </xf>
    <xf numFmtId="0" fontId="20" fillId="0" borderId="54" xfId="2" applyBorder="1" applyAlignment="1">
      <alignment vertical="center"/>
    </xf>
    <xf numFmtId="0" fontId="20" fillId="0" borderId="31" xfId="2" applyBorder="1" applyAlignment="1">
      <alignment horizontal="center" vertical="center"/>
    </xf>
    <xf numFmtId="0" fontId="20" fillId="0" borderId="19" xfId="2" applyBorder="1" applyAlignment="1">
      <alignment horizontal="center" vertical="center"/>
    </xf>
    <xf numFmtId="0" fontId="20" fillId="0" borderId="59" xfId="2" applyBorder="1" applyAlignment="1">
      <alignment horizontal="left" vertical="center" wrapText="1"/>
    </xf>
    <xf numFmtId="0" fontId="20" fillId="0" borderId="67" xfId="2" applyBorder="1" applyAlignment="1">
      <alignment horizontal="left" vertical="center" wrapText="1"/>
    </xf>
    <xf numFmtId="0" fontId="0" fillId="0" borderId="85" xfId="2" applyFont="1" applyBorder="1" applyAlignment="1">
      <alignment vertical="center" wrapText="1"/>
    </xf>
    <xf numFmtId="0" fontId="0" fillId="0" borderId="86" xfId="2" applyFont="1" applyBorder="1" applyAlignment="1">
      <alignment vertical="center" wrapText="1"/>
    </xf>
    <xf numFmtId="0" fontId="0" fillId="0" borderId="82" xfId="2" applyFont="1" applyBorder="1" applyAlignment="1">
      <alignment horizontal="center" vertical="center" wrapText="1"/>
    </xf>
    <xf numFmtId="0" fontId="20" fillId="0" borderId="23" xfId="2" applyBorder="1" applyAlignment="1">
      <alignment vertical="center" wrapText="1"/>
    </xf>
    <xf numFmtId="0" fontId="23" fillId="0" borderId="0" xfId="3" applyFont="1" applyAlignment="1">
      <alignment horizontal="left" vertical="center" wrapText="1"/>
    </xf>
    <xf numFmtId="0" fontId="23" fillId="0" borderId="0" xfId="3" applyFont="1" applyAlignment="1">
      <alignment horizontal="left" wrapText="1"/>
    </xf>
    <xf numFmtId="0" fontId="20" fillId="0" borderId="0" xfId="3" applyFont="1" applyAlignment="1">
      <alignment horizontal="left" vertical="center"/>
    </xf>
    <xf numFmtId="0" fontId="0" fillId="0" borderId="0" xfId="2" applyFont="1" applyAlignment="1">
      <alignment horizontal="left" vertical="center" wrapText="1"/>
    </xf>
    <xf numFmtId="0" fontId="20" fillId="0" borderId="0" xfId="2" applyAlignment="1">
      <alignment horizontal="left" vertical="center" wrapText="1"/>
    </xf>
    <xf numFmtId="0" fontId="0" fillId="0" borderId="0" xfId="3" applyFont="1" applyAlignment="1">
      <alignment horizontal="left" vertical="center" wrapText="1"/>
    </xf>
    <xf numFmtId="0" fontId="20" fillId="0" borderId="0" xfId="3" applyFont="1" applyAlignment="1">
      <alignment horizontal="left" vertical="center" wrapText="1"/>
    </xf>
    <xf numFmtId="0" fontId="20" fillId="0" borderId="0" xfId="3" applyFont="1" applyAlignment="1">
      <alignment horizontal="left"/>
    </xf>
    <xf numFmtId="0" fontId="23" fillId="0" borderId="0" xfId="3" applyAlignment="1">
      <alignment horizontal="left" vertical="center" wrapText="1"/>
    </xf>
    <xf numFmtId="0" fontId="20" fillId="0" borderId="20" xfId="2" applyBorder="1" applyAlignment="1">
      <alignment vertical="center" wrapText="1"/>
    </xf>
    <xf numFmtId="0" fontId="20" fillId="0" borderId="26" xfId="2" applyBorder="1" applyAlignment="1">
      <alignment vertical="center" wrapText="1"/>
    </xf>
    <xf numFmtId="0" fontId="20" fillId="0" borderId="84" xfId="2" applyBorder="1" applyAlignment="1">
      <alignment horizontal="left" vertical="center" wrapText="1"/>
    </xf>
    <xf numFmtId="0" fontId="20" fillId="0" borderId="0" xfId="2" applyAlignment="1">
      <alignment horizontal="left" vertical="center"/>
    </xf>
    <xf numFmtId="0" fontId="0" fillId="0" borderId="92" xfId="2" applyFont="1" applyBorder="1" applyAlignment="1">
      <alignment horizontal="left" vertical="center" wrapText="1"/>
    </xf>
    <xf numFmtId="0" fontId="20" fillId="0" borderId="50" xfId="2" applyBorder="1" applyAlignment="1">
      <alignment horizontal="left" vertical="center"/>
    </xf>
    <xf numFmtId="0" fontId="20" fillId="0" borderId="41" xfId="2" applyBorder="1" applyAlignment="1">
      <alignment vertical="center"/>
    </xf>
    <xf numFmtId="0" fontId="20" fillId="0" borderId="52" xfId="2" applyBorder="1" applyAlignment="1">
      <alignment vertical="center"/>
    </xf>
    <xf numFmtId="0" fontId="22" fillId="0" borderId="0" xfId="2" applyFont="1" applyBorder="1" applyAlignment="1">
      <alignment horizontal="left"/>
    </xf>
    <xf numFmtId="0" fontId="20" fillId="0" borderId="0" xfId="2" applyFont="1" applyAlignment="1">
      <alignment horizontal="left" vertical="top" wrapText="1"/>
    </xf>
    <xf numFmtId="0" fontId="20" fillId="0" borderId="49" xfId="2" applyFont="1" applyBorder="1" applyAlignment="1">
      <alignment horizontal="left" vertical="center" wrapText="1"/>
    </xf>
    <xf numFmtId="0" fontId="20" fillId="0" borderId="50" xfId="2" applyFont="1" applyBorder="1" applyAlignment="1">
      <alignment horizontal="left" vertical="center" wrapText="1"/>
    </xf>
    <xf numFmtId="0" fontId="20" fillId="0" borderId="41" xfId="2" applyFont="1" applyBorder="1" applyAlignment="1">
      <alignment horizontal="center" vertical="center"/>
    </xf>
    <xf numFmtId="0" fontId="20" fillId="0" borderId="52" xfId="2" applyFont="1" applyBorder="1" applyAlignment="1">
      <alignment horizontal="center" vertical="center"/>
    </xf>
    <xf numFmtId="0" fontId="20" fillId="0" borderId="84" xfId="2" applyFont="1" applyBorder="1" applyAlignment="1">
      <alignment horizontal="left" vertical="center" wrapText="1"/>
    </xf>
    <xf numFmtId="0" fontId="20" fillId="0" borderId="58" xfId="2" applyFont="1" applyBorder="1" applyAlignment="1">
      <alignment horizontal="left" vertical="center" wrapText="1"/>
    </xf>
    <xf numFmtId="0" fontId="20" fillId="0" borderId="84" xfId="2" applyFont="1" applyBorder="1" applyAlignment="1">
      <alignment horizontal="center" vertical="center"/>
    </xf>
    <xf numFmtId="0" fontId="23" fillId="0" borderId="59" xfId="3" applyFont="1" applyBorder="1" applyAlignment="1">
      <alignment horizontal="center" vertical="center"/>
    </xf>
    <xf numFmtId="0" fontId="20" fillId="0" borderId="0" xfId="2" applyFont="1" applyAlignment="1">
      <alignment vertical="center" wrapText="1"/>
    </xf>
    <xf numFmtId="0" fontId="23" fillId="0" borderId="0" xfId="3" applyFont="1" applyAlignment="1">
      <alignment vertical="center" wrapText="1"/>
    </xf>
    <xf numFmtId="0" fontId="0" fillId="0" borderId="0" xfId="2" applyFont="1" applyAlignment="1">
      <alignment vertical="center" wrapText="1"/>
    </xf>
    <xf numFmtId="0" fontId="23" fillId="0" borderId="0" xfId="3" applyAlignment="1">
      <alignment vertical="center" wrapText="1"/>
    </xf>
    <xf numFmtId="0" fontId="20" fillId="0" borderId="0" xfId="2" applyFont="1" applyAlignment="1">
      <alignment horizontal="left" vertical="center" wrapText="1"/>
    </xf>
    <xf numFmtId="0" fontId="0" fillId="0" borderId="0" xfId="2" applyFont="1" applyAlignment="1">
      <alignment horizontal="left" vertical="top" wrapText="1"/>
    </xf>
    <xf numFmtId="0" fontId="20" fillId="0" borderId="105" xfId="2" applyFont="1" applyBorder="1" applyAlignment="1">
      <alignment horizontal="left" vertical="center" wrapText="1"/>
    </xf>
    <xf numFmtId="0" fontId="20" fillId="0" borderId="69" xfId="2" applyFont="1" applyBorder="1" applyAlignment="1">
      <alignment horizontal="left" vertical="center" wrapText="1"/>
    </xf>
    <xf numFmtId="0" fontId="20" fillId="0" borderId="94" xfId="2" applyFont="1" applyBorder="1" applyAlignment="1">
      <alignment horizontal="left" vertical="center" wrapText="1"/>
    </xf>
    <xf numFmtId="0" fontId="20" fillId="0" borderId="105" xfId="2" applyFont="1" applyBorder="1" applyAlignment="1">
      <alignment horizontal="center" vertical="center"/>
    </xf>
    <xf numFmtId="0" fontId="23" fillId="0" borderId="94" xfId="3" applyFont="1" applyBorder="1" applyAlignment="1">
      <alignment horizontal="center" vertical="center"/>
    </xf>
    <xf numFmtId="0" fontId="31" fillId="0" borderId="0" xfId="2" applyFont="1" applyBorder="1" applyAlignment="1">
      <alignment horizontal="left"/>
    </xf>
    <xf numFmtId="0" fontId="6" fillId="0" borderId="109" xfId="1" applyFont="1" applyBorder="1" applyAlignment="1">
      <alignment horizontal="left" vertical="center" wrapText="1"/>
    </xf>
    <xf numFmtId="0" fontId="6" fillId="0" borderId="110" xfId="1" applyFont="1" applyBorder="1" applyAlignment="1">
      <alignment horizontal="left" vertical="center" wrapText="1"/>
    </xf>
    <xf numFmtId="0" fontId="6" fillId="0" borderId="111" xfId="1" applyFont="1" applyBorder="1" applyAlignment="1">
      <alignment horizontal="left" vertical="center" wrapText="1"/>
    </xf>
    <xf numFmtId="0" fontId="6" fillId="0" borderId="113" xfId="1" applyFont="1" applyBorder="1" applyAlignment="1">
      <alignment horizontal="left" vertical="center" wrapText="1"/>
    </xf>
    <xf numFmtId="0" fontId="0" fillId="2" borderId="22" xfId="1" applyFont="1" applyFill="1" applyBorder="1" applyAlignment="1">
      <alignment horizontal="center" vertical="center" wrapText="1"/>
    </xf>
    <xf numFmtId="0" fontId="0" fillId="2" borderId="24" xfId="1" applyFont="1" applyFill="1" applyBorder="1" applyAlignment="1">
      <alignment horizontal="center" vertical="center" wrapText="1"/>
    </xf>
    <xf numFmtId="0" fontId="10" fillId="0" borderId="22" xfId="1" applyFont="1" applyFill="1" applyBorder="1" applyAlignment="1">
      <alignment horizontal="left" vertical="center" wrapText="1"/>
    </xf>
    <xf numFmtId="0" fontId="10" fillId="0" borderId="24" xfId="1" applyFont="1" applyFill="1" applyBorder="1" applyAlignment="1">
      <alignment horizontal="left" vertical="center" wrapText="1"/>
    </xf>
    <xf numFmtId="0" fontId="4" fillId="0" borderId="22" xfId="1" applyFont="1" applyFill="1" applyBorder="1" applyAlignment="1">
      <alignment vertical="center" wrapText="1"/>
    </xf>
    <xf numFmtId="0" fontId="4" fillId="0" borderId="24" xfId="1" applyFont="1" applyFill="1" applyBorder="1" applyAlignment="1">
      <alignment vertical="center" wrapText="1"/>
    </xf>
    <xf numFmtId="0" fontId="0" fillId="0" borderId="80" xfId="1" applyFont="1" applyBorder="1" applyAlignment="1">
      <alignment horizontal="left" vertical="center" wrapText="1"/>
    </xf>
    <xf numFmtId="0" fontId="0" fillId="0" borderId="56" xfId="1" applyFont="1" applyBorder="1" applyAlignment="1">
      <alignment horizontal="center" vertical="center"/>
    </xf>
    <xf numFmtId="0" fontId="0" fillId="0" borderId="68" xfId="1" applyFont="1" applyBorder="1" applyAlignment="1">
      <alignment horizontal="center" vertical="center"/>
    </xf>
    <xf numFmtId="0" fontId="0" fillId="0" borderId="106" xfId="1" applyFont="1" applyBorder="1" applyAlignment="1">
      <alignment horizontal="left" vertical="center" wrapText="1"/>
    </xf>
    <xf numFmtId="0" fontId="0" fillId="0" borderId="107" xfId="1" applyFont="1" applyBorder="1" applyAlignment="1">
      <alignment horizontal="left" vertical="center" wrapText="1"/>
    </xf>
    <xf numFmtId="0" fontId="0" fillId="0" borderId="108" xfId="1" applyFont="1" applyBorder="1" applyAlignment="1">
      <alignment horizontal="left" vertical="center" wrapText="1"/>
    </xf>
    <xf numFmtId="0" fontId="6" fillId="0" borderId="0" xfId="1" applyFont="1" applyBorder="1" applyAlignment="1">
      <alignment horizontal="left" vertical="center" wrapText="1"/>
    </xf>
    <xf numFmtId="0" fontId="0" fillId="0" borderId="0" xfId="1" applyFont="1" applyBorder="1" applyAlignment="1">
      <alignment horizontal="left" vertical="center" wrapText="1"/>
    </xf>
    <xf numFmtId="0" fontId="5" fillId="0" borderId="105" xfId="1" applyFont="1" applyBorder="1" applyAlignment="1">
      <alignment horizontal="left" vertical="center"/>
    </xf>
    <xf numFmtId="0" fontId="5" fillId="0" borderId="69" xfId="1" applyFont="1" applyBorder="1" applyAlignment="1">
      <alignment horizontal="left" vertical="center"/>
    </xf>
    <xf numFmtId="0" fontId="5" fillId="0" borderId="94" xfId="1" applyFont="1" applyBorder="1" applyAlignment="1">
      <alignment horizontal="left" vertical="center"/>
    </xf>
    <xf numFmtId="0" fontId="0" fillId="0" borderId="105" xfId="1" applyFont="1" applyBorder="1" applyAlignment="1">
      <alignment horizontal="center" vertical="center" wrapText="1"/>
    </xf>
    <xf numFmtId="0" fontId="0" fillId="0" borderId="94" xfId="1" applyFont="1" applyBorder="1" applyAlignment="1">
      <alignment horizontal="center" vertical="center" wrapText="1"/>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5" fillId="0" borderId="34" xfId="1" applyFont="1" applyBorder="1" applyAlignment="1">
      <alignment horizontal="left" vertical="center"/>
    </xf>
    <xf numFmtId="0" fontId="0" fillId="0" borderId="84" xfId="1" applyFont="1" applyBorder="1" applyAlignment="1">
      <alignment horizontal="center" vertical="center" wrapText="1"/>
    </xf>
    <xf numFmtId="0" fontId="32" fillId="0" borderId="80" xfId="2" applyFont="1" applyBorder="1" applyAlignment="1">
      <alignment horizontal="left" vertical="center" wrapText="1"/>
    </xf>
    <xf numFmtId="0" fontId="33" fillId="0" borderId="80" xfId="2" applyFont="1" applyBorder="1" applyAlignment="1">
      <alignment horizontal="left" vertical="center" wrapText="1"/>
    </xf>
    <xf numFmtId="0" fontId="33" fillId="0" borderId="0" xfId="2" applyFont="1" applyAlignment="1">
      <alignment horizontal="left" vertical="center" wrapText="1"/>
    </xf>
    <xf numFmtId="0" fontId="31" fillId="0" borderId="53" xfId="1" applyFont="1" applyBorder="1" applyAlignment="1">
      <alignment horizontal="left"/>
    </xf>
    <xf numFmtId="0" fontId="31" fillId="0" borderId="55" xfId="1" applyFont="1" applyBorder="1" applyAlignment="1">
      <alignment horizontal="left"/>
    </xf>
    <xf numFmtId="0" fontId="0" fillId="0" borderId="85" xfId="2" applyFont="1" applyBorder="1" applyAlignment="1">
      <alignment horizontal="justify" vertical="center" wrapText="1"/>
    </xf>
    <xf numFmtId="0" fontId="0" fillId="0" borderId="86" xfId="2" applyFont="1" applyBorder="1" applyAlignment="1">
      <alignment horizontal="justify" vertical="center" wrapText="1"/>
    </xf>
    <xf numFmtId="0" fontId="5" fillId="0" borderId="94" xfId="2" applyFont="1" applyBorder="1" applyAlignment="1">
      <alignment horizontal="center" vertical="center" wrapText="1"/>
    </xf>
    <xf numFmtId="0" fontId="5" fillId="0" borderId="86" xfId="2" applyFont="1" applyBorder="1" applyAlignment="1">
      <alignment horizontal="center" vertical="center" wrapText="1"/>
    </xf>
    <xf numFmtId="0" fontId="0" fillId="0" borderId="92" xfId="2" applyFont="1" applyBorder="1" applyAlignment="1">
      <alignment horizontal="justify" vertical="center" wrapText="1"/>
    </xf>
    <xf numFmtId="0" fontId="0" fillId="0" borderId="50" xfId="2" applyFont="1" applyBorder="1" applyAlignment="1">
      <alignment horizontal="justify" vertical="center" wrapText="1"/>
    </xf>
    <xf numFmtId="0" fontId="0" fillId="0" borderId="83" xfId="2" applyFont="1" applyBorder="1" applyAlignment="1">
      <alignment horizontal="justify" vertical="center" wrapText="1"/>
    </xf>
    <xf numFmtId="0" fontId="0" fillId="0" borderId="54" xfId="2" applyFont="1" applyBorder="1" applyAlignment="1">
      <alignment horizontal="justify" vertical="center" wrapText="1"/>
    </xf>
    <xf numFmtId="0" fontId="0" fillId="0" borderId="81" xfId="2" applyFont="1" applyBorder="1" applyAlignment="1">
      <alignment horizontal="left" vertical="center"/>
    </xf>
    <xf numFmtId="0" fontId="20" fillId="0" borderId="81" xfId="2" applyFont="1" applyBorder="1" applyAlignment="1">
      <alignment horizontal="left" vertical="center"/>
    </xf>
    <xf numFmtId="0" fontId="0" fillId="0" borderId="37" xfId="2" applyFont="1" applyFill="1" applyBorder="1" applyAlignment="1">
      <alignment horizontal="center" vertical="center"/>
    </xf>
    <xf numFmtId="0" fontId="20" fillId="0" borderId="37" xfId="2" applyFill="1" applyBorder="1" applyAlignment="1">
      <alignment horizontal="center" vertical="center"/>
    </xf>
    <xf numFmtId="0" fontId="0" fillId="0" borderId="105" xfId="2" applyFont="1" applyBorder="1" applyAlignment="1">
      <alignment horizontal="justify" vertical="center" wrapText="1"/>
    </xf>
    <xf numFmtId="0" fontId="0" fillId="0" borderId="94" xfId="2" applyFont="1" applyBorder="1" applyAlignment="1">
      <alignment horizontal="justify" vertical="center" wrapText="1"/>
    </xf>
    <xf numFmtId="0" fontId="20" fillId="0" borderId="85" xfId="1" applyBorder="1" applyAlignment="1">
      <alignment horizontal="left" vertical="center" wrapText="1"/>
    </xf>
    <xf numFmtId="0" fontId="20" fillId="0" borderId="86" xfId="1" applyBorder="1" applyAlignment="1">
      <alignment horizontal="left" vertical="center" wrapText="1"/>
    </xf>
    <xf numFmtId="0" fontId="20" fillId="0" borderId="35" xfId="1" applyBorder="1" applyAlignment="1">
      <alignment horizontal="center"/>
    </xf>
    <xf numFmtId="0" fontId="20" fillId="0" borderId="36" xfId="1" applyBorder="1" applyAlignment="1">
      <alignment horizontal="center"/>
    </xf>
    <xf numFmtId="0" fontId="20" fillId="0" borderId="1" xfId="1" applyBorder="1" applyAlignment="1">
      <alignment horizontal="left" vertical="center" wrapText="1"/>
    </xf>
    <xf numFmtId="0" fontId="20" fillId="0" borderId="3" xfId="1" applyBorder="1" applyAlignment="1">
      <alignment horizontal="left" vertical="center" wrapText="1"/>
    </xf>
  </cellXfs>
  <cellStyles count="7">
    <cellStyle name="桁区切り 2" xfId="6"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1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0000"/>
      <color rgb="FFCC00CC"/>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35</xdr:col>
      <xdr:colOff>0</xdr:colOff>
      <xdr:row>18</xdr:row>
      <xdr:rowOff>0</xdr:rowOff>
    </xdr:from>
    <xdr:to>
      <xdr:col>35</xdr:col>
      <xdr:colOff>281940</xdr:colOff>
      <xdr:row>19</xdr:row>
      <xdr:rowOff>45720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7082118" y="4043082"/>
          <a:ext cx="281940" cy="27880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619125</xdr:colOff>
      <xdr:row>0</xdr:row>
      <xdr:rowOff>0</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619125</xdr:colOff>
      <xdr:row>0</xdr:row>
      <xdr:rowOff>0</xdr:rowOff>
    </xdr:to>
    <xdr:sp macro="" textlink="">
      <xdr:nvSpPr>
        <xdr:cNvPr id="3" name="Text Box 5">
          <a:extLst>
            <a:ext uri="{FF2B5EF4-FFF2-40B4-BE49-F238E27FC236}">
              <a16:creationId xmlns:a16="http://schemas.microsoft.com/office/drawing/2014/main" id="{00000000-0008-0000-1700-000003000000}"/>
            </a:ext>
          </a:extLst>
        </xdr:cNvPr>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619125</xdr:colOff>
      <xdr:row>0</xdr:row>
      <xdr:rowOff>0</xdr:rowOff>
    </xdr:to>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619125</xdr:colOff>
      <xdr:row>0</xdr:row>
      <xdr:rowOff>0</xdr:rowOff>
    </xdr:to>
    <xdr:sp macro="" textlink="">
      <xdr:nvSpPr>
        <xdr:cNvPr id="3" name="Text Box 5">
          <a:extLst>
            <a:ext uri="{FF2B5EF4-FFF2-40B4-BE49-F238E27FC236}">
              <a16:creationId xmlns:a16="http://schemas.microsoft.com/office/drawing/2014/main" id="{00000000-0008-0000-1800-000003000000}"/>
            </a:ext>
          </a:extLst>
        </xdr:cNvPr>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11</xdr:row>
      <xdr:rowOff>0</xdr:rowOff>
    </xdr:from>
    <xdr:to>
      <xdr:col>40</xdr:col>
      <xdr:colOff>281940</xdr:colOff>
      <xdr:row>12</xdr:row>
      <xdr:rowOff>63650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418729" y="2097741"/>
          <a:ext cx="281940" cy="27880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40</xdr:col>
      <xdr:colOff>0</xdr:colOff>
      <xdr:row>17</xdr:row>
      <xdr:rowOff>0</xdr:rowOff>
    </xdr:from>
    <xdr:to>
      <xdr:col>40</xdr:col>
      <xdr:colOff>281940</xdr:colOff>
      <xdr:row>18</xdr:row>
      <xdr:rowOff>63650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6418729" y="3388659"/>
          <a:ext cx="281940" cy="27880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40</xdr:col>
      <xdr:colOff>0</xdr:colOff>
      <xdr:row>23</xdr:row>
      <xdr:rowOff>0</xdr:rowOff>
    </xdr:from>
    <xdr:to>
      <xdr:col>40</xdr:col>
      <xdr:colOff>281940</xdr:colOff>
      <xdr:row>24</xdr:row>
      <xdr:rowOff>63650</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6418729" y="4679576"/>
          <a:ext cx="281940" cy="27880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990600"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990600"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01917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0D00-000003000000}"/>
            </a:ext>
          </a:extLst>
        </xdr:cNvPr>
        <xdr:cNvSpPr txBox="1">
          <a:spLocks noChangeArrowheads="1"/>
        </xdr:cNvSpPr>
      </xdr:nvSpPr>
      <xdr:spPr bwMode="auto">
        <a:xfrm>
          <a:off x="101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0F00-000003000000}"/>
            </a:ext>
          </a:extLst>
        </xdr:cNvPr>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1000-000003000000}"/>
            </a:ext>
          </a:extLst>
        </xdr:cNvPr>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1500-000003000000}"/>
            </a:ext>
          </a:extLst>
        </xdr:cNvPr>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619125</xdr:colOff>
      <xdr:row>0</xdr:row>
      <xdr:rowOff>0</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619125</xdr:colOff>
      <xdr:row>0</xdr:row>
      <xdr:rowOff>0</xdr:rowOff>
    </xdr:to>
    <xdr:sp macro="" textlink="">
      <xdr:nvSpPr>
        <xdr:cNvPr id="3" name="Text Box 5">
          <a:extLst>
            <a:ext uri="{FF2B5EF4-FFF2-40B4-BE49-F238E27FC236}">
              <a16:creationId xmlns:a16="http://schemas.microsoft.com/office/drawing/2014/main" id="{00000000-0008-0000-1600-000003000000}"/>
            </a:ext>
          </a:extLst>
        </xdr:cNvPr>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0&#20171;&#35703;&#20445;&#38522;&#25285;&#24403;/010&#20171;&#35703;&#20445;&#38522;/070&#22320;&#22495;&#23494;&#30528;/030&#30003;&#35531;&#26360;&#39006;&#31561;&#65288;&#22320;&#22495;&#23494;&#30528;&#65289;/&#9734;&#27096;&#24335;/&#9734;HP&#25522;&#36617;&#29992;&#65288;R6.4.1&#65374;&#65289;/&#23621;&#23429;&#12539;&#20104;&#38450;&#25903;&#25588;&#12539;&#22320;&#22495;&#23494;&#30528;/2-3_&#27161;&#28310;&#27096;&#24335;1_09_&#21220;&#21209;&#34920;_&#22320;&#22495;&#23494;&#30528;&#22411;&#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0&#20171;&#35703;&#20445;&#38522;&#25285;&#24403;/010&#20171;&#35703;&#20445;&#38522;/065&#20107;&#26989;&#25152;/020&#25351;&#23566;&#12539;&#30435;&#26619;/09&#38598;&#22243;&#25351;&#23566;&#65288;&#65298;&#24066;&#65297;&#30010;&#65289;/R6&#38598;&#22243;&#25351;&#23566;/&#36890;&#25152;&#12289;&#35370;&#21839;/&#21442;&#32771;&#65343;&#34276;&#27810;&#24066;r6day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密通所（1枚版）"/>
      <sheetName val="地密通所（100名）"/>
      <sheetName val="シフト記号表（勤務時間帯）"/>
      <sheetName val="記入方法"/>
      <sheetName val="プルダウン・リスト"/>
      <sheetName val="【記載例】地密通所"/>
      <sheetName val="【記載例】シフト記号表（勤務時間帯）"/>
    </sheetNames>
    <sheetDataSet>
      <sheetData sheetId="0"/>
      <sheetData sheetId="1" refreshError="1"/>
      <sheetData sheetId="2">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3" refreshError="1"/>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refreshError="1"/>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密着デイ"/>
      <sheetName val="人員・設備"/>
      <sheetName val="運営 "/>
      <sheetName val="勤務形態一覧表"/>
      <sheetName val="シフト記号表"/>
      <sheetName val="プルダウン・リスト"/>
      <sheetName val="→報酬"/>
      <sheetName val="★加算取得状況一覧"/>
      <sheetName val="所要時間による区分の取扱い"/>
      <sheetName val="３％加算"/>
      <sheetName val="時間延長サービス加算"/>
      <sheetName val="入浴介助加算（Ⅰ・Ⅱ）"/>
      <sheetName val="中重度者ケア体制加算"/>
      <sheetName val="生活機能向上連携加算 (Ⅰ)"/>
      <sheetName val="生活機能向上連携加算（Ⅱ）"/>
      <sheetName val="個別機能訓練（Ⅰ）イ "/>
      <sheetName val="個別機能訓練（Ⅰ）ロ"/>
      <sheetName val="個別機能訓練（Ⅱ）"/>
      <sheetName val="ADL維持等加算（Ⅰ）"/>
      <sheetName val="ADL維持等加算（Ⅱ）"/>
      <sheetName val="認知症加算"/>
      <sheetName val="若年性認知症利用者受入加算"/>
      <sheetName val="栄養アセスメント加算"/>
      <sheetName val="栄養改善加算"/>
      <sheetName val="口腔・栄養スクリーニング加算（Ⅰ）"/>
      <sheetName val="口腔・栄養スクリーニング加算（Ⅱ）"/>
      <sheetName val="口腔機能向上（Ⅰ）"/>
      <sheetName val="口腔機能向上（Ⅱ）"/>
      <sheetName val="科学的介護推進体制加算  "/>
      <sheetName val="生活機能向上グループ活動加算"/>
      <sheetName val="サービス提供体制強化加算Ⅰ"/>
      <sheetName val="サービス提供体制強化加算Ⅱ"/>
      <sheetName val="サービス提供体制強化加算Ⅲ"/>
      <sheetName val="一体的サービス提供加算"/>
      <sheetName val="各減算について"/>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0"/>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69"/>
  <sheetViews>
    <sheetView tabSelected="1" view="pageBreakPreview" zoomScaleNormal="100" zoomScaleSheetLayoutView="100" workbookViewId="0">
      <selection activeCell="A2" sqref="A2:AN2"/>
    </sheetView>
  </sheetViews>
  <sheetFormatPr defaultRowHeight="13.2" x14ac:dyDescent="0.2"/>
  <cols>
    <col min="1" max="1" width="2.77734375" style="1" customWidth="1"/>
    <col min="2" max="29" width="2.33203125" style="1" customWidth="1"/>
    <col min="30" max="40" width="2.6640625" style="1" customWidth="1"/>
    <col min="41" max="16384" width="8.88671875" style="1"/>
  </cols>
  <sheetData>
    <row r="1" spans="1:40" ht="7.5" customHeight="1" x14ac:dyDescent="0.2"/>
    <row r="2" spans="1:40" ht="34.5" customHeight="1" x14ac:dyDescent="0.2">
      <c r="A2" s="520" t="s">
        <v>778</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row>
    <row r="3" spans="1:40" ht="4.5" customHeight="1" x14ac:dyDescent="0.2"/>
    <row r="4" spans="1:40" ht="29.25" customHeight="1" x14ac:dyDescent="0.2">
      <c r="A4" s="521" t="s">
        <v>162</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row>
    <row r="5" spans="1:40" ht="13.8" thickBot="1" x14ac:dyDescent="0.25"/>
    <row r="6" spans="1:40" ht="22.5" customHeight="1" x14ac:dyDescent="0.2">
      <c r="A6" s="522" t="s">
        <v>6</v>
      </c>
      <c r="B6" s="523"/>
      <c r="C6" s="528" t="s">
        <v>7</v>
      </c>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9"/>
    </row>
    <row r="7" spans="1:40" ht="18.75" customHeight="1" x14ac:dyDescent="0.2">
      <c r="A7" s="524"/>
      <c r="B7" s="525"/>
      <c r="C7" s="530" t="s">
        <v>8</v>
      </c>
      <c r="D7" s="530"/>
      <c r="E7" s="530"/>
      <c r="F7" s="530"/>
      <c r="G7" s="530"/>
      <c r="H7" s="530"/>
      <c r="I7" s="530"/>
      <c r="J7" s="530"/>
      <c r="K7" s="498" t="s">
        <v>9</v>
      </c>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9"/>
    </row>
    <row r="8" spans="1:40" x14ac:dyDescent="0.2">
      <c r="A8" s="524"/>
      <c r="B8" s="525"/>
      <c r="C8" s="500" t="s">
        <v>10</v>
      </c>
      <c r="D8" s="500"/>
      <c r="E8" s="500"/>
      <c r="F8" s="500"/>
      <c r="G8" s="500"/>
      <c r="H8" s="500"/>
      <c r="I8" s="500"/>
      <c r="J8" s="500"/>
      <c r="K8" s="502" t="s">
        <v>9</v>
      </c>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3"/>
    </row>
    <row r="9" spans="1:40" ht="16.5" customHeight="1" x14ac:dyDescent="0.2">
      <c r="A9" s="524"/>
      <c r="B9" s="525"/>
      <c r="C9" s="501"/>
      <c r="D9" s="501"/>
      <c r="E9" s="501"/>
      <c r="F9" s="501"/>
      <c r="G9" s="501"/>
      <c r="H9" s="501"/>
      <c r="I9" s="501"/>
      <c r="J9" s="501"/>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5"/>
    </row>
    <row r="10" spans="1:40" ht="18" customHeight="1" x14ac:dyDescent="0.2">
      <c r="A10" s="524"/>
      <c r="B10" s="525"/>
      <c r="C10" s="506" t="s">
        <v>11</v>
      </c>
      <c r="D10" s="507"/>
      <c r="E10" s="507"/>
      <c r="F10" s="507"/>
      <c r="G10" s="507"/>
      <c r="H10" s="507"/>
      <c r="I10" s="507"/>
      <c r="J10" s="508"/>
      <c r="K10" s="30"/>
      <c r="L10" s="31" t="s">
        <v>12</v>
      </c>
      <c r="M10" s="31" t="s">
        <v>13</v>
      </c>
      <c r="N10" s="31"/>
      <c r="O10" s="31"/>
      <c r="P10" s="31"/>
      <c r="Q10" s="31" t="s">
        <v>14</v>
      </c>
      <c r="R10" s="31"/>
      <c r="S10" s="31"/>
      <c r="T10" s="31"/>
      <c r="U10" s="31"/>
      <c r="V10" s="31" t="s">
        <v>15</v>
      </c>
      <c r="W10" s="31"/>
      <c r="X10" s="31"/>
      <c r="Y10" s="31"/>
      <c r="Z10" s="31"/>
      <c r="AA10" s="31"/>
      <c r="AB10" s="31"/>
      <c r="AC10" s="31"/>
      <c r="AD10" s="31"/>
      <c r="AE10" s="31"/>
      <c r="AF10" s="31"/>
      <c r="AG10" s="31"/>
      <c r="AH10" s="31"/>
      <c r="AI10" s="31"/>
      <c r="AJ10" s="31"/>
      <c r="AK10" s="31"/>
      <c r="AL10" s="31"/>
      <c r="AM10" s="31"/>
      <c r="AN10" s="32"/>
    </row>
    <row r="11" spans="1:40" ht="18" customHeight="1" x14ac:dyDescent="0.2">
      <c r="A11" s="524"/>
      <c r="B11" s="525"/>
      <c r="C11" s="509"/>
      <c r="D11" s="510"/>
      <c r="E11" s="510"/>
      <c r="F11" s="510"/>
      <c r="G11" s="510"/>
      <c r="H11" s="510"/>
      <c r="I11" s="510"/>
      <c r="J11" s="511"/>
      <c r="K11" s="515" t="s">
        <v>9</v>
      </c>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7"/>
    </row>
    <row r="12" spans="1:40" ht="18" customHeight="1" x14ac:dyDescent="0.2">
      <c r="A12" s="524"/>
      <c r="B12" s="525"/>
      <c r="C12" s="512"/>
      <c r="D12" s="513"/>
      <c r="E12" s="513"/>
      <c r="F12" s="513"/>
      <c r="G12" s="513"/>
      <c r="H12" s="513"/>
      <c r="I12" s="513"/>
      <c r="J12" s="514"/>
      <c r="K12" s="518"/>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519"/>
    </row>
    <row r="13" spans="1:40" ht="18" customHeight="1" x14ac:dyDescent="0.2">
      <c r="A13" s="524"/>
      <c r="B13" s="525"/>
      <c r="C13" s="481" t="s">
        <v>16</v>
      </c>
      <c r="D13" s="482"/>
      <c r="E13" s="482"/>
      <c r="F13" s="482"/>
      <c r="G13" s="482"/>
      <c r="H13" s="482"/>
      <c r="I13" s="482"/>
      <c r="J13" s="483"/>
      <c r="K13" s="33"/>
      <c r="L13" s="34" t="s">
        <v>17</v>
      </c>
      <c r="M13" s="34"/>
      <c r="N13" s="34"/>
      <c r="O13" s="34"/>
      <c r="P13" s="34"/>
      <c r="Q13" s="35"/>
      <c r="R13" s="487"/>
      <c r="S13" s="487"/>
      <c r="T13" s="487"/>
      <c r="U13" s="487"/>
      <c r="V13" s="487"/>
      <c r="W13" s="487"/>
      <c r="X13" s="487"/>
      <c r="Y13" s="487"/>
      <c r="Z13" s="487"/>
      <c r="AA13" s="487"/>
      <c r="AB13" s="487"/>
      <c r="AC13" s="487"/>
      <c r="AD13" s="487"/>
      <c r="AE13" s="487"/>
      <c r="AF13" s="487"/>
      <c r="AG13" s="487"/>
      <c r="AH13" s="487"/>
      <c r="AI13" s="487"/>
      <c r="AJ13" s="487"/>
      <c r="AK13" s="487"/>
      <c r="AL13" s="487"/>
      <c r="AM13" s="487"/>
      <c r="AN13" s="488"/>
    </row>
    <row r="14" spans="1:40" ht="18" customHeight="1" x14ac:dyDescent="0.2">
      <c r="A14" s="524"/>
      <c r="B14" s="525"/>
      <c r="C14" s="484"/>
      <c r="D14" s="485"/>
      <c r="E14" s="485"/>
      <c r="F14" s="485"/>
      <c r="G14" s="485"/>
      <c r="H14" s="485"/>
      <c r="I14" s="485"/>
      <c r="J14" s="486"/>
      <c r="K14" s="36"/>
      <c r="L14" s="37" t="s">
        <v>18</v>
      </c>
      <c r="M14" s="37"/>
      <c r="N14" s="37"/>
      <c r="O14" s="37"/>
      <c r="P14" s="37"/>
      <c r="Q14" s="38"/>
      <c r="R14" s="487"/>
      <c r="S14" s="487"/>
      <c r="T14" s="487"/>
      <c r="U14" s="487"/>
      <c r="V14" s="487"/>
      <c r="W14" s="487"/>
      <c r="X14" s="487"/>
      <c r="Y14" s="487"/>
      <c r="Z14" s="487"/>
      <c r="AA14" s="487"/>
      <c r="AB14" s="487"/>
      <c r="AC14" s="487"/>
      <c r="AD14" s="487"/>
      <c r="AE14" s="487"/>
      <c r="AF14" s="487"/>
      <c r="AG14" s="487"/>
      <c r="AH14" s="487"/>
      <c r="AI14" s="487"/>
      <c r="AJ14" s="487"/>
      <c r="AK14" s="487"/>
      <c r="AL14" s="487"/>
      <c r="AM14" s="487"/>
      <c r="AN14" s="488"/>
    </row>
    <row r="15" spans="1:40" ht="23.25" customHeight="1" thickBot="1" x14ac:dyDescent="0.25">
      <c r="A15" s="526"/>
      <c r="B15" s="527"/>
      <c r="C15" s="489" t="s">
        <v>19</v>
      </c>
      <c r="D15" s="490"/>
      <c r="E15" s="490"/>
      <c r="F15" s="490"/>
      <c r="G15" s="490"/>
      <c r="H15" s="490"/>
      <c r="I15" s="490"/>
      <c r="J15" s="491"/>
      <c r="K15" s="39"/>
      <c r="L15" s="40"/>
      <c r="M15" s="40"/>
      <c r="N15" s="40"/>
      <c r="O15" s="40" t="s">
        <v>20</v>
      </c>
      <c r="P15" s="40" t="s">
        <v>0</v>
      </c>
      <c r="Q15" s="40"/>
      <c r="R15" s="40"/>
      <c r="S15" s="40" t="s">
        <v>21</v>
      </c>
      <c r="T15" s="40"/>
      <c r="U15" s="40"/>
      <c r="V15" s="40" t="s">
        <v>3</v>
      </c>
      <c r="W15" s="41"/>
      <c r="X15" s="489" t="s">
        <v>22</v>
      </c>
      <c r="Y15" s="490"/>
      <c r="Z15" s="490"/>
      <c r="AA15" s="490"/>
      <c r="AB15" s="490"/>
      <c r="AC15" s="490"/>
      <c r="AD15" s="490"/>
      <c r="AE15" s="491"/>
      <c r="AF15" s="39"/>
      <c r="AG15" s="40"/>
      <c r="AH15" s="492"/>
      <c r="AI15" s="492"/>
      <c r="AJ15" s="492"/>
      <c r="AK15" s="492"/>
      <c r="AL15" s="40" t="s">
        <v>5</v>
      </c>
      <c r="AM15" s="40"/>
      <c r="AN15" s="42"/>
    </row>
    <row r="16" spans="1:40" ht="11.25" customHeight="1" x14ac:dyDescent="0.2"/>
    <row r="17" spans="1:40" ht="24.75" customHeight="1" x14ac:dyDescent="0.2">
      <c r="A17" s="493" t="s">
        <v>127</v>
      </c>
      <c r="B17" s="494"/>
      <c r="C17" s="494"/>
      <c r="D17" s="494"/>
      <c r="E17" s="494"/>
      <c r="F17" s="494"/>
      <c r="G17" s="494"/>
      <c r="H17" s="494"/>
      <c r="I17" s="494"/>
      <c r="J17" s="494"/>
      <c r="K17" s="494"/>
      <c r="L17" s="494"/>
      <c r="M17" s="494"/>
      <c r="N17" s="494"/>
      <c r="O17" s="494"/>
      <c r="P17" s="494"/>
      <c r="Q17" s="494"/>
      <c r="R17" s="494"/>
      <c r="S17" s="494"/>
      <c r="T17" s="494"/>
      <c r="U17" s="494"/>
      <c r="V17" s="494"/>
      <c r="W17" s="495"/>
      <c r="X17" s="493" t="s">
        <v>23</v>
      </c>
      <c r="Y17" s="494"/>
      <c r="Z17" s="494"/>
      <c r="AA17" s="494"/>
      <c r="AB17" s="494"/>
      <c r="AC17" s="494"/>
      <c r="AD17" s="494"/>
      <c r="AE17" s="494"/>
      <c r="AF17" s="494"/>
      <c r="AG17" s="494"/>
      <c r="AH17" s="494"/>
      <c r="AI17" s="494"/>
      <c r="AJ17" s="494"/>
      <c r="AK17" s="494"/>
      <c r="AL17" s="494"/>
      <c r="AM17" s="494"/>
      <c r="AN17" s="495"/>
    </row>
    <row r="18" spans="1:40" ht="18" customHeight="1" x14ac:dyDescent="0.2"/>
    <row r="19" spans="1:40" ht="18" customHeight="1" x14ac:dyDescent="0.2">
      <c r="S19" s="37"/>
      <c r="T19" s="496" t="s">
        <v>24</v>
      </c>
      <c r="U19" s="496"/>
      <c r="V19" s="496"/>
      <c r="W19" s="496"/>
      <c r="X19" s="496"/>
      <c r="Y19" s="496"/>
      <c r="Z19" s="496"/>
      <c r="AA19" s="497" t="s">
        <v>25</v>
      </c>
      <c r="AB19" s="497"/>
      <c r="AC19" s="497"/>
      <c r="AD19" s="497"/>
      <c r="AE19" s="497"/>
      <c r="AF19" s="497"/>
      <c r="AG19" s="497"/>
      <c r="AH19" s="497"/>
      <c r="AI19" s="497"/>
      <c r="AJ19" s="497"/>
      <c r="AK19" s="497"/>
      <c r="AL19" s="497"/>
      <c r="AM19" s="497"/>
    </row>
    <row r="20" spans="1:40" ht="18" customHeight="1" x14ac:dyDescent="0.2">
      <c r="T20" s="43"/>
      <c r="U20" s="43"/>
      <c r="V20" s="43"/>
      <c r="W20" s="43"/>
      <c r="X20" s="43"/>
      <c r="Y20" s="43"/>
      <c r="Z20" s="43"/>
      <c r="AB20" s="44"/>
      <c r="AC20" s="44"/>
      <c r="AD20" s="44"/>
      <c r="AE20" s="44"/>
      <c r="AF20" s="44"/>
      <c r="AG20" s="44"/>
      <c r="AH20" s="44"/>
      <c r="AI20" s="44"/>
      <c r="AJ20" s="44"/>
      <c r="AK20" s="44"/>
      <c r="AL20" s="44"/>
      <c r="AM20" s="44"/>
    </row>
    <row r="21" spans="1:40" ht="18" customHeight="1" x14ac:dyDescent="0.2">
      <c r="S21" s="37"/>
      <c r="T21" s="496" t="s">
        <v>26</v>
      </c>
      <c r="U21" s="496"/>
      <c r="V21" s="496"/>
      <c r="W21" s="496"/>
      <c r="X21" s="496"/>
      <c r="Y21" s="496"/>
      <c r="Z21" s="496"/>
      <c r="AA21" s="497"/>
      <c r="AB21" s="497"/>
      <c r="AC21" s="497"/>
      <c r="AD21" s="497"/>
      <c r="AE21" s="497"/>
      <c r="AF21" s="497"/>
      <c r="AG21" s="497"/>
      <c r="AH21" s="497"/>
      <c r="AI21" s="497"/>
      <c r="AJ21" s="497"/>
      <c r="AK21" s="497"/>
      <c r="AL21" s="497"/>
      <c r="AM21" s="497"/>
    </row>
    <row r="22" spans="1:40" ht="18" customHeight="1" x14ac:dyDescent="0.2"/>
    <row r="23" spans="1:40" ht="18" customHeight="1" x14ac:dyDescent="0.2">
      <c r="S23" s="37"/>
      <c r="T23" s="496" t="s">
        <v>27</v>
      </c>
      <c r="U23" s="496"/>
      <c r="V23" s="496"/>
      <c r="W23" s="496"/>
      <c r="X23" s="496"/>
      <c r="Y23" s="496"/>
      <c r="Z23" s="496"/>
      <c r="AA23" s="497" t="s">
        <v>25</v>
      </c>
      <c r="AB23" s="497"/>
      <c r="AC23" s="497"/>
      <c r="AD23" s="497"/>
      <c r="AE23" s="497"/>
      <c r="AF23" s="497"/>
      <c r="AG23" s="497"/>
      <c r="AH23" s="497"/>
      <c r="AI23" s="497"/>
      <c r="AJ23" s="497"/>
      <c r="AK23" s="497"/>
      <c r="AL23" s="497"/>
      <c r="AM23" s="497"/>
    </row>
    <row r="24" spans="1:40" ht="18" customHeight="1" x14ac:dyDescent="0.2">
      <c r="S24" s="45"/>
      <c r="T24" s="257"/>
      <c r="U24" s="257"/>
      <c r="V24" s="257"/>
      <c r="W24" s="257"/>
      <c r="X24" s="257"/>
      <c r="Y24" s="257"/>
      <c r="Z24" s="257"/>
      <c r="AA24" s="47"/>
      <c r="AB24" s="47"/>
      <c r="AC24" s="47"/>
      <c r="AD24" s="47"/>
      <c r="AE24" s="47"/>
      <c r="AF24" s="47"/>
      <c r="AG24" s="47"/>
      <c r="AH24" s="47"/>
      <c r="AI24" s="47"/>
      <c r="AJ24" s="47"/>
      <c r="AK24" s="47"/>
      <c r="AL24" s="47"/>
      <c r="AM24" s="47"/>
    </row>
    <row r="25" spans="1:40" ht="18" customHeight="1" x14ac:dyDescent="0.2">
      <c r="S25" s="45"/>
      <c r="T25" s="46"/>
      <c r="U25" s="46"/>
      <c r="V25" s="46"/>
      <c r="W25" s="46"/>
      <c r="X25" s="46"/>
      <c r="Y25" s="46"/>
      <c r="Z25" s="46"/>
      <c r="AA25" s="47"/>
      <c r="AB25" s="47"/>
      <c r="AC25" s="47"/>
      <c r="AD25" s="47"/>
      <c r="AE25" s="47"/>
      <c r="AF25" s="47"/>
      <c r="AG25" s="47"/>
      <c r="AH25" s="47"/>
      <c r="AI25" s="47"/>
      <c r="AJ25" s="47"/>
      <c r="AK25" s="47"/>
      <c r="AL25" s="47"/>
      <c r="AM25" s="47"/>
    </row>
    <row r="26" spans="1:40" ht="10.5" customHeight="1" x14ac:dyDescent="0.2">
      <c r="B26" s="48"/>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50"/>
    </row>
    <row r="27" spans="1:40" ht="18" customHeight="1" x14ac:dyDescent="0.2">
      <c r="B27" s="51"/>
      <c r="C27" s="480" t="s">
        <v>221</v>
      </c>
      <c r="D27" s="480"/>
      <c r="E27" s="480"/>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52"/>
    </row>
    <row r="28" spans="1:40" ht="18" customHeight="1" x14ac:dyDescent="0.2">
      <c r="B28" s="51"/>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c r="AG28" s="480"/>
      <c r="AH28" s="480"/>
      <c r="AI28" s="480"/>
      <c r="AJ28" s="480"/>
      <c r="AK28" s="480"/>
      <c r="AL28" s="480"/>
      <c r="AM28" s="52"/>
    </row>
    <row r="29" spans="1:40" ht="18" customHeight="1" x14ac:dyDescent="0.2">
      <c r="B29" s="51"/>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52"/>
    </row>
    <row r="30" spans="1:40" ht="18" customHeight="1" x14ac:dyDescent="0.2">
      <c r="B30" s="51"/>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52"/>
    </row>
    <row r="31" spans="1:40" ht="18" customHeight="1" x14ac:dyDescent="0.2">
      <c r="B31" s="51"/>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52"/>
    </row>
    <row r="32" spans="1:40" ht="10.199999999999999" customHeight="1" x14ac:dyDescent="0.2">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2"/>
    </row>
    <row r="33" spans="1:40" ht="18" customHeight="1" x14ac:dyDescent="0.2">
      <c r="B33" s="51"/>
      <c r="C33" s="480" t="s">
        <v>28</v>
      </c>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52"/>
    </row>
    <row r="34" spans="1:40" ht="18" customHeight="1" x14ac:dyDescent="0.2">
      <c r="B34" s="51"/>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52"/>
    </row>
    <row r="35" spans="1:40" ht="10.199999999999999" customHeight="1" x14ac:dyDescent="0.2">
      <c r="B35" s="51"/>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52"/>
    </row>
    <row r="36" spans="1:40" ht="16.8" customHeight="1" x14ac:dyDescent="0.2">
      <c r="B36" s="51"/>
      <c r="C36" s="480" t="s">
        <v>222</v>
      </c>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0"/>
      <c r="AM36" s="54"/>
    </row>
    <row r="37" spans="1:40" ht="16.8" customHeight="1" x14ac:dyDescent="0.2">
      <c r="B37" s="274"/>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c r="AL37" s="480"/>
      <c r="AM37" s="54"/>
    </row>
    <row r="38" spans="1:40" ht="10.199999999999999" customHeight="1" x14ac:dyDescent="0.2">
      <c r="B38" s="55"/>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56"/>
    </row>
    <row r="39" spans="1:40" ht="18" customHeight="1" x14ac:dyDescent="0.2">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45"/>
    </row>
    <row r="40" spans="1:40" ht="10.199999999999999" customHeight="1" x14ac:dyDescent="0.2">
      <c r="A40" s="45"/>
      <c r="B40" s="48"/>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50"/>
      <c r="AN40" s="45"/>
    </row>
    <row r="41" spans="1:40" ht="15" customHeight="1" x14ac:dyDescent="0.2">
      <c r="A41" s="45"/>
      <c r="B41" s="51"/>
      <c r="C41" s="480" t="s">
        <v>579</v>
      </c>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480"/>
      <c r="AM41" s="52"/>
      <c r="AN41" s="45"/>
    </row>
    <row r="42" spans="1:40" ht="15" customHeight="1" x14ac:dyDescent="0.2">
      <c r="A42" s="45"/>
      <c r="B42" s="51"/>
      <c r="C42" s="480"/>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c r="AH42" s="480"/>
      <c r="AI42" s="480"/>
      <c r="AJ42" s="480"/>
      <c r="AK42" s="480"/>
      <c r="AL42" s="480"/>
      <c r="AM42" s="52"/>
      <c r="AN42" s="45"/>
    </row>
    <row r="43" spans="1:40" ht="15" customHeight="1" x14ac:dyDescent="0.2">
      <c r="A43" s="45"/>
      <c r="B43" s="51"/>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52"/>
      <c r="AN43" s="45"/>
    </row>
    <row r="44" spans="1:40" ht="15" customHeight="1" x14ac:dyDescent="0.2">
      <c r="A44" s="45"/>
      <c r="B44" s="51"/>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52"/>
      <c r="AN44" s="45"/>
    </row>
    <row r="45" spans="1:40" ht="15" customHeight="1" x14ac:dyDescent="0.2">
      <c r="A45" s="45"/>
      <c r="B45" s="51"/>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52"/>
      <c r="AN45" s="45"/>
    </row>
    <row r="46" spans="1:40" ht="15" customHeight="1" x14ac:dyDescent="0.2">
      <c r="A46" s="45"/>
      <c r="B46" s="51"/>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480"/>
      <c r="AK46" s="480"/>
      <c r="AL46" s="480"/>
      <c r="AM46" s="52"/>
      <c r="AN46" s="45"/>
    </row>
    <row r="47" spans="1:40" ht="10.199999999999999" customHeight="1" x14ac:dyDescent="0.2">
      <c r="A47" s="45"/>
      <c r="B47" s="272"/>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3"/>
      <c r="AN47" s="45"/>
    </row>
    <row r="48" spans="1:40" ht="13.5" customHeight="1" x14ac:dyDescent="0.2">
      <c r="A48" s="45"/>
      <c r="B48" s="45"/>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45"/>
      <c r="AN48" s="45"/>
    </row>
    <row r="49" spans="1:40" ht="13.2" customHeight="1" x14ac:dyDescent="0.2">
      <c r="A49" s="45"/>
      <c r="B49" s="45"/>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45"/>
      <c r="AN49" s="45"/>
    </row>
    <row r="50" spans="1:40" ht="14.4" x14ac:dyDescent="0.2">
      <c r="A50" s="45"/>
      <c r="B50" s="45"/>
      <c r="C50" s="269"/>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71"/>
      <c r="AN50" s="45"/>
    </row>
    <row r="51" spans="1:40" ht="14.4" x14ac:dyDescent="0.2">
      <c r="A51" s="45"/>
      <c r="B51" s="57"/>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71"/>
      <c r="AN51" s="45"/>
    </row>
    <row r="52" spans="1:40"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row>
    <row r="53" spans="1:40"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row>
    <row r="54" spans="1:40"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row>
    <row r="55" spans="1:40"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row>
    <row r="56" spans="1:40"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row>
    <row r="57" spans="1:40"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row>
    <row r="58" spans="1:40"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row>
    <row r="59" spans="1:40"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row>
    <row r="60" spans="1:40"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row>
    <row r="61" spans="1:40"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row>
    <row r="62" spans="1:40"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row>
    <row r="63" spans="1:40"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row>
    <row r="64" spans="1:40"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row>
    <row r="65" spans="1:40"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row>
    <row r="66" spans="1:40"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row>
    <row r="67" spans="1:40"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row>
    <row r="68" spans="1:40"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row>
    <row r="69" spans="1:40"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row>
  </sheetData>
  <mergeCells count="38">
    <mergeCell ref="C41:AL46"/>
    <mergeCell ref="A2:AN2"/>
    <mergeCell ref="A4:AN4"/>
    <mergeCell ref="A6:B15"/>
    <mergeCell ref="C6:J6"/>
    <mergeCell ref="K6:M6"/>
    <mergeCell ref="N6:P6"/>
    <mergeCell ref="Q6:S6"/>
    <mergeCell ref="T6:V6"/>
    <mergeCell ref="W6:Y6"/>
    <mergeCell ref="Z6:AB6"/>
    <mergeCell ref="AC6:AE6"/>
    <mergeCell ref="AF6:AH6"/>
    <mergeCell ref="AI6:AK6"/>
    <mergeCell ref="AL6:AN6"/>
    <mergeCell ref="C7:J7"/>
    <mergeCell ref="C27:AL31"/>
    <mergeCell ref="K7:AN7"/>
    <mergeCell ref="C8:J9"/>
    <mergeCell ref="K8:AN9"/>
    <mergeCell ref="C10:J12"/>
    <mergeCell ref="K11:AN12"/>
    <mergeCell ref="C36:AL37"/>
    <mergeCell ref="C13:J14"/>
    <mergeCell ref="R13:AN13"/>
    <mergeCell ref="R14:AN14"/>
    <mergeCell ref="C33:AL34"/>
    <mergeCell ref="C15:J15"/>
    <mergeCell ref="X15:AE15"/>
    <mergeCell ref="AH15:AK15"/>
    <mergeCell ref="A17:W17"/>
    <mergeCell ref="X17:AN17"/>
    <mergeCell ref="T19:Z19"/>
    <mergeCell ref="AA19:AM19"/>
    <mergeCell ref="T21:Z21"/>
    <mergeCell ref="AA21:AM21"/>
    <mergeCell ref="T23:Z23"/>
    <mergeCell ref="AA23:AM23"/>
  </mergeCells>
  <phoneticPr fontId="2"/>
  <pageMargins left="0.45" right="0.36" top="0.42" bottom="0.46" header="0.3" footer="0.28999999999999998"/>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C27"/>
  <sheetViews>
    <sheetView view="pageBreakPreview" zoomScaleNormal="90" zoomScaleSheetLayoutView="100" workbookViewId="0">
      <selection sqref="A1:C1"/>
    </sheetView>
  </sheetViews>
  <sheetFormatPr defaultColWidth="9" defaultRowHeight="13.2" x14ac:dyDescent="0.2"/>
  <cols>
    <col min="1" max="1" width="5.109375" style="81" customWidth="1"/>
    <col min="2" max="2" width="78.88671875" style="81" customWidth="1"/>
    <col min="3" max="3" width="11.44140625" style="83" bestFit="1" customWidth="1"/>
    <col min="4" max="16384" width="9" style="81"/>
  </cols>
  <sheetData>
    <row r="1" spans="1:3" ht="21" customHeight="1" x14ac:dyDescent="0.25">
      <c r="A1" s="928" t="s">
        <v>344</v>
      </c>
      <c r="B1" s="928"/>
      <c r="C1" s="928"/>
    </row>
    <row r="2" spans="1:3" ht="21" customHeight="1" x14ac:dyDescent="0.25">
      <c r="A2" s="82"/>
      <c r="B2" s="82"/>
      <c r="C2" s="82"/>
    </row>
    <row r="3" spans="1:3" ht="21" customHeight="1" x14ac:dyDescent="0.2">
      <c r="A3" s="907" t="s">
        <v>612</v>
      </c>
      <c r="B3" s="907"/>
      <c r="C3" s="907"/>
    </row>
    <row r="4" spans="1:3" ht="21" customHeight="1" x14ac:dyDescent="0.2">
      <c r="A4" s="919" t="s">
        <v>613</v>
      </c>
      <c r="B4" s="919"/>
      <c r="C4" s="919"/>
    </row>
    <row r="5" spans="1:3" ht="13.8" customHeight="1" thickBot="1" x14ac:dyDescent="0.25"/>
    <row r="6" spans="1:3" s="83" customFormat="1" ht="13.8" thickBot="1" x14ac:dyDescent="0.25">
      <c r="A6" s="920" t="s">
        <v>262</v>
      </c>
      <c r="B6" s="921"/>
      <c r="C6" s="84" t="s">
        <v>263</v>
      </c>
    </row>
    <row r="7" spans="1:3" s="86" customFormat="1" ht="134.4" customHeight="1" x14ac:dyDescent="0.2">
      <c r="A7" s="922" t="s">
        <v>345</v>
      </c>
      <c r="B7" s="923"/>
      <c r="C7" s="85" t="s">
        <v>264</v>
      </c>
    </row>
    <row r="8" spans="1:3" s="86" customFormat="1" ht="51" customHeight="1" x14ac:dyDescent="0.2">
      <c r="A8" s="924" t="s">
        <v>326</v>
      </c>
      <c r="B8" s="925"/>
      <c r="C8" s="87" t="s">
        <v>264</v>
      </c>
    </row>
    <row r="9" spans="1:3" s="86" customFormat="1" ht="54" customHeight="1" x14ac:dyDescent="0.2">
      <c r="A9" s="929" t="s">
        <v>346</v>
      </c>
      <c r="B9" s="930"/>
      <c r="C9" s="87" t="s">
        <v>264</v>
      </c>
    </row>
    <row r="10" spans="1:3" ht="38.25" customHeight="1" thickBot="1" x14ac:dyDescent="0.25">
      <c r="A10" s="926" t="s">
        <v>265</v>
      </c>
      <c r="B10" s="927"/>
      <c r="C10" s="88" t="s">
        <v>264</v>
      </c>
    </row>
    <row r="11" spans="1:3" ht="13.5" customHeight="1" x14ac:dyDescent="0.2">
      <c r="A11" s="117"/>
      <c r="B11" s="117"/>
      <c r="C11" s="124"/>
    </row>
    <row r="12" spans="1:3" x14ac:dyDescent="0.2">
      <c r="A12" s="81" t="s">
        <v>266</v>
      </c>
    </row>
    <row r="13" spans="1:3" ht="18" customHeight="1" x14ac:dyDescent="0.2">
      <c r="A13" s="175" t="s">
        <v>328</v>
      </c>
      <c r="B13" s="86" t="s">
        <v>329</v>
      </c>
    </row>
    <row r="14" spans="1:3" ht="142.80000000000001" customHeight="1" x14ac:dyDescent="0.2">
      <c r="A14" s="89"/>
      <c r="B14" s="916" t="s">
        <v>330</v>
      </c>
      <c r="C14" s="916"/>
    </row>
    <row r="15" spans="1:3" ht="128.4" customHeight="1" x14ac:dyDescent="0.2">
      <c r="A15" s="89"/>
      <c r="B15" s="916" t="s">
        <v>331</v>
      </c>
      <c r="C15" s="916"/>
    </row>
    <row r="16" spans="1:3" ht="87" customHeight="1" x14ac:dyDescent="0.2">
      <c r="A16" s="89"/>
      <c r="B16" s="915" t="s">
        <v>332</v>
      </c>
      <c r="C16" s="915"/>
    </row>
    <row r="17" spans="1:3" ht="44.4" customHeight="1" x14ac:dyDescent="0.2">
      <c r="A17" s="89"/>
      <c r="B17" s="915" t="s">
        <v>333</v>
      </c>
      <c r="C17" s="915"/>
    </row>
    <row r="18" spans="1:3" x14ac:dyDescent="0.2">
      <c r="A18" s="89"/>
      <c r="B18" s="915" t="s">
        <v>334</v>
      </c>
      <c r="C18" s="915"/>
    </row>
    <row r="19" spans="1:3" ht="102.6" customHeight="1" x14ac:dyDescent="0.2">
      <c r="A19" s="89"/>
      <c r="B19" s="915" t="s">
        <v>335</v>
      </c>
      <c r="C19" s="915"/>
    </row>
    <row r="20" spans="1:3" ht="33" customHeight="1" x14ac:dyDescent="0.2">
      <c r="A20" s="89"/>
      <c r="B20" s="916" t="s">
        <v>336</v>
      </c>
      <c r="C20" s="917"/>
    </row>
    <row r="21" spans="1:3" ht="60" customHeight="1" x14ac:dyDescent="0.2">
      <c r="B21" s="913" t="s">
        <v>337</v>
      </c>
      <c r="C21" s="913"/>
    </row>
    <row r="22" spans="1:3" x14ac:dyDescent="0.2">
      <c r="A22" s="175" t="s">
        <v>267</v>
      </c>
      <c r="B22" s="914" t="s">
        <v>338</v>
      </c>
      <c r="C22" s="914"/>
    </row>
    <row r="23" spans="1:3" ht="119.4" customHeight="1" x14ac:dyDescent="0.2">
      <c r="B23" s="913" t="s">
        <v>339</v>
      </c>
      <c r="C23" s="913"/>
    </row>
    <row r="24" spans="1:3" ht="16.5" customHeight="1" x14ac:dyDescent="0.2">
      <c r="B24" s="912" t="s">
        <v>340</v>
      </c>
      <c r="C24" s="912"/>
    </row>
    <row r="25" spans="1:3" ht="64.8" customHeight="1" x14ac:dyDescent="0.2">
      <c r="B25" s="913" t="s">
        <v>341</v>
      </c>
      <c r="C25" s="914"/>
    </row>
    <row r="26" spans="1:3" ht="58.2" customHeight="1" x14ac:dyDescent="0.2">
      <c r="B26" s="913" t="s">
        <v>342</v>
      </c>
      <c r="C26" s="914"/>
    </row>
    <row r="27" spans="1:3" ht="33" customHeight="1" x14ac:dyDescent="0.2">
      <c r="B27" s="913" t="s">
        <v>343</v>
      </c>
      <c r="C27" s="913"/>
    </row>
  </sheetData>
  <mergeCells count="22">
    <mergeCell ref="B17:C17"/>
    <mergeCell ref="A1:C1"/>
    <mergeCell ref="A3:C3"/>
    <mergeCell ref="A4:C4"/>
    <mergeCell ref="A6:B6"/>
    <mergeCell ref="A7:B7"/>
    <mergeCell ref="A8:B8"/>
    <mergeCell ref="A9:B9"/>
    <mergeCell ref="A10:B10"/>
    <mergeCell ref="B14:C14"/>
    <mergeCell ref="B15:C15"/>
    <mergeCell ref="B16:C16"/>
    <mergeCell ref="B24:C24"/>
    <mergeCell ref="B25:C25"/>
    <mergeCell ref="B26:C26"/>
    <mergeCell ref="B27:C27"/>
    <mergeCell ref="B18:C18"/>
    <mergeCell ref="B19:C19"/>
    <mergeCell ref="B20:C20"/>
    <mergeCell ref="B21:C21"/>
    <mergeCell ref="B22:C22"/>
    <mergeCell ref="B23:C23"/>
  </mergeCells>
  <phoneticPr fontId="2"/>
  <pageMargins left="0.59" right="0.28000000000000003" top="0.98399999999999999" bottom="0.98399999999999999" header="0.51200000000000001" footer="0.51200000000000001"/>
  <pageSetup paperSize="9" orientation="portrait" r:id="rId1"/>
  <headerFooter alignWithMargins="0"/>
  <rowBreaks count="1" manualBreakCount="1">
    <brk id="15"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D33"/>
  <sheetViews>
    <sheetView view="pageBreakPreview" zoomScaleNormal="90" zoomScaleSheetLayoutView="100" workbookViewId="0">
      <selection sqref="A1:C1"/>
    </sheetView>
  </sheetViews>
  <sheetFormatPr defaultColWidth="9" defaultRowHeight="13.2" x14ac:dyDescent="0.2"/>
  <cols>
    <col min="1" max="1" width="5.109375" style="81" customWidth="1"/>
    <col min="2" max="2" width="78.88671875" style="81" customWidth="1"/>
    <col min="3" max="3" width="11.44140625" style="83" bestFit="1" customWidth="1"/>
    <col min="4" max="16384" width="9" style="81"/>
  </cols>
  <sheetData>
    <row r="1" spans="1:3" ht="21" customHeight="1" x14ac:dyDescent="0.25">
      <c r="A1" s="928" t="s">
        <v>347</v>
      </c>
      <c r="B1" s="928"/>
      <c r="C1" s="928"/>
    </row>
    <row r="2" spans="1:3" ht="21" customHeight="1" x14ac:dyDescent="0.25">
      <c r="A2" s="82"/>
      <c r="B2" s="82"/>
      <c r="C2" s="82"/>
    </row>
    <row r="3" spans="1:3" ht="21" customHeight="1" x14ac:dyDescent="0.2">
      <c r="A3" s="907" t="s">
        <v>612</v>
      </c>
      <c r="B3" s="907"/>
      <c r="C3" s="907"/>
    </row>
    <row r="4" spans="1:3" ht="21" customHeight="1" x14ac:dyDescent="0.2">
      <c r="A4" s="919" t="s">
        <v>613</v>
      </c>
      <c r="B4" s="919"/>
      <c r="C4" s="919"/>
    </row>
    <row r="5" spans="1:3" ht="13.8" customHeight="1" thickBot="1" x14ac:dyDescent="0.25"/>
    <row r="6" spans="1:3" s="83" customFormat="1" ht="13.8" thickBot="1" x14ac:dyDescent="0.25">
      <c r="A6" s="936" t="s">
        <v>275</v>
      </c>
      <c r="B6" s="937"/>
      <c r="C6" s="84" t="s">
        <v>263</v>
      </c>
    </row>
    <row r="7" spans="1:3" s="86" customFormat="1" ht="97.5" customHeight="1" x14ac:dyDescent="0.2">
      <c r="A7" s="922" t="s">
        <v>348</v>
      </c>
      <c r="B7" s="923"/>
      <c r="C7" s="291" t="s">
        <v>264</v>
      </c>
    </row>
    <row r="8" spans="1:3" s="86" customFormat="1" ht="41.25" customHeight="1" x14ac:dyDescent="0.2">
      <c r="A8" s="924" t="s">
        <v>349</v>
      </c>
      <c r="B8" s="925"/>
      <c r="C8" s="87" t="s">
        <v>264</v>
      </c>
    </row>
    <row r="9" spans="1:3" s="86" customFormat="1" ht="60.6" customHeight="1" x14ac:dyDescent="0.2">
      <c r="A9" s="932" t="s">
        <v>350</v>
      </c>
      <c r="B9" s="933"/>
      <c r="C9" s="87" t="s">
        <v>264</v>
      </c>
    </row>
    <row r="10" spans="1:3" s="86" customFormat="1" ht="75" customHeight="1" x14ac:dyDescent="0.2">
      <c r="A10" s="934" t="s">
        <v>351</v>
      </c>
      <c r="B10" s="935"/>
      <c r="C10" s="87" t="s">
        <v>264</v>
      </c>
    </row>
    <row r="11" spans="1:3" s="86" customFormat="1" ht="24" customHeight="1" x14ac:dyDescent="0.2">
      <c r="A11" s="934" t="s">
        <v>647</v>
      </c>
      <c r="B11" s="935"/>
      <c r="C11" s="87" t="s">
        <v>264</v>
      </c>
    </row>
    <row r="12" spans="1:3" ht="38.25" customHeight="1" thickBot="1" x14ac:dyDescent="0.25">
      <c r="A12" s="926" t="s">
        <v>265</v>
      </c>
      <c r="B12" s="927"/>
      <c r="C12" s="88" t="s">
        <v>264</v>
      </c>
    </row>
    <row r="14" spans="1:3" x14ac:dyDescent="0.2">
      <c r="A14" s="81" t="s">
        <v>266</v>
      </c>
    </row>
    <row r="15" spans="1:3" ht="127.5" customHeight="1" x14ac:dyDescent="0.2">
      <c r="A15" s="916" t="s">
        <v>353</v>
      </c>
      <c r="B15" s="916"/>
      <c r="C15" s="916"/>
    </row>
    <row r="16" spans="1:3" ht="14.25" customHeight="1" x14ac:dyDescent="0.2">
      <c r="A16" s="175" t="s">
        <v>328</v>
      </c>
      <c r="B16" s="916" t="s">
        <v>354</v>
      </c>
      <c r="C16" s="916"/>
    </row>
    <row r="17" spans="1:4" ht="16.5" customHeight="1" x14ac:dyDescent="0.2">
      <c r="A17" s="89"/>
      <c r="B17" s="913" t="s">
        <v>355</v>
      </c>
      <c r="C17" s="913"/>
    </row>
    <row r="18" spans="1:4" ht="108.75" customHeight="1" x14ac:dyDescent="0.2">
      <c r="B18" s="913" t="s">
        <v>356</v>
      </c>
      <c r="C18" s="913"/>
    </row>
    <row r="19" spans="1:4" ht="30" customHeight="1" x14ac:dyDescent="0.2">
      <c r="A19" s="89"/>
      <c r="B19" s="913" t="s">
        <v>357</v>
      </c>
      <c r="C19" s="913"/>
    </row>
    <row r="20" spans="1:4" ht="144.6" customHeight="1" x14ac:dyDescent="0.2">
      <c r="B20" s="913" t="s">
        <v>648</v>
      </c>
      <c r="C20" s="914"/>
      <c r="D20" s="90" t="s">
        <v>269</v>
      </c>
    </row>
    <row r="21" spans="1:4" ht="23.4" customHeight="1" x14ac:dyDescent="0.2">
      <c r="A21" s="89"/>
      <c r="B21" s="913" t="s">
        <v>358</v>
      </c>
      <c r="C21" s="913"/>
      <c r="D21" s="90" t="s">
        <v>269</v>
      </c>
    </row>
    <row r="22" spans="1:4" ht="176.4" customHeight="1" x14ac:dyDescent="0.2">
      <c r="A22" s="89"/>
      <c r="B22" s="913" t="s">
        <v>649</v>
      </c>
      <c r="C22" s="913"/>
      <c r="D22" s="81" t="s">
        <v>269</v>
      </c>
    </row>
    <row r="23" spans="1:4" s="177" customFormat="1" ht="22.8" customHeight="1" x14ac:dyDescent="0.2">
      <c r="A23" s="89"/>
      <c r="B23" s="913" t="s">
        <v>360</v>
      </c>
      <c r="C23" s="913"/>
      <c r="D23" s="177" t="s">
        <v>269</v>
      </c>
    </row>
    <row r="24" spans="1:4" ht="114" customHeight="1" x14ac:dyDescent="0.2">
      <c r="A24" s="89"/>
      <c r="B24" s="913" t="s">
        <v>361</v>
      </c>
      <c r="C24" s="913"/>
    </row>
    <row r="25" spans="1:4" s="177" customFormat="1" ht="21.6" customHeight="1" x14ac:dyDescent="0.2">
      <c r="A25" s="89"/>
      <c r="B25" s="916" t="s">
        <v>362</v>
      </c>
      <c r="C25" s="916"/>
    </row>
    <row r="26" spans="1:4" ht="214.2" customHeight="1" x14ac:dyDescent="0.2">
      <c r="A26" s="89"/>
      <c r="B26" s="913" t="s">
        <v>363</v>
      </c>
      <c r="C26" s="913"/>
    </row>
    <row r="27" spans="1:4" s="177" customFormat="1" ht="18" customHeight="1" x14ac:dyDescent="0.2">
      <c r="A27" s="89"/>
      <c r="B27" s="916" t="s">
        <v>364</v>
      </c>
      <c r="C27" s="916"/>
      <c r="D27" s="177" t="s">
        <v>269</v>
      </c>
    </row>
    <row r="28" spans="1:4" ht="57.6" customHeight="1" x14ac:dyDescent="0.2">
      <c r="A28" s="89"/>
      <c r="B28" s="931" t="s">
        <v>365</v>
      </c>
      <c r="C28" s="931"/>
      <c r="D28" s="81" t="s">
        <v>269</v>
      </c>
    </row>
    <row r="29" spans="1:4" ht="49.2" customHeight="1" x14ac:dyDescent="0.2">
      <c r="A29" s="89"/>
      <c r="B29" s="916" t="s">
        <v>366</v>
      </c>
      <c r="C29" s="916"/>
    </row>
    <row r="30" spans="1:4" ht="51" customHeight="1" x14ac:dyDescent="0.2">
      <c r="B30" s="913" t="s">
        <v>367</v>
      </c>
      <c r="C30" s="913"/>
    </row>
    <row r="31" spans="1:4" ht="39" customHeight="1" x14ac:dyDescent="0.2">
      <c r="B31" s="913" t="s">
        <v>368</v>
      </c>
      <c r="C31" s="913"/>
    </row>
    <row r="32" spans="1:4" ht="51.6" customHeight="1" x14ac:dyDescent="0.2">
      <c r="B32" s="913" t="s">
        <v>369</v>
      </c>
      <c r="C32" s="913"/>
    </row>
    <row r="33" spans="2:3" x14ac:dyDescent="0.2">
      <c r="B33" s="913"/>
      <c r="C33" s="913"/>
    </row>
  </sheetData>
  <mergeCells count="29">
    <mergeCell ref="A1:C1"/>
    <mergeCell ref="A3:C3"/>
    <mergeCell ref="A4:C4"/>
    <mergeCell ref="A6:B6"/>
    <mergeCell ref="A7:B7"/>
    <mergeCell ref="B21:C21"/>
    <mergeCell ref="A8:B8"/>
    <mergeCell ref="A9:B9"/>
    <mergeCell ref="A10:B10"/>
    <mergeCell ref="A11:B11"/>
    <mergeCell ref="A12:B12"/>
    <mergeCell ref="A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s>
  <phoneticPr fontId="2"/>
  <pageMargins left="0.59" right="0.28000000000000003" top="0.98399999999999999" bottom="0.98399999999999999" header="0.51200000000000001" footer="0.51200000000000001"/>
  <pageSetup paperSize="9" fitToHeight="0" orientation="portrait" r:id="rId1"/>
  <headerFooter alignWithMargins="0"/>
  <rowBreaks count="2" manualBreakCount="2">
    <brk id="18" max="2" man="1"/>
    <brk id="2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D39"/>
  <sheetViews>
    <sheetView view="pageBreakPreview" zoomScaleNormal="100" zoomScaleSheetLayoutView="100" workbookViewId="0">
      <selection sqref="A1:C1"/>
    </sheetView>
  </sheetViews>
  <sheetFormatPr defaultColWidth="9" defaultRowHeight="13.2" x14ac:dyDescent="0.2"/>
  <cols>
    <col min="1" max="1" width="5.21875" style="81" customWidth="1"/>
    <col min="2" max="2" width="78.88671875" style="81" customWidth="1"/>
    <col min="3" max="3" width="11.44140625" style="83" bestFit="1" customWidth="1"/>
    <col min="4" max="16384" width="9" style="81"/>
  </cols>
  <sheetData>
    <row r="1" spans="1:3" ht="21" customHeight="1" x14ac:dyDescent="0.25">
      <c r="A1" s="928" t="s">
        <v>370</v>
      </c>
      <c r="B1" s="928"/>
      <c r="C1" s="928"/>
    </row>
    <row r="2" spans="1:3" ht="21" customHeight="1" x14ac:dyDescent="0.25">
      <c r="A2" s="82"/>
      <c r="B2" s="82"/>
      <c r="C2" s="82"/>
    </row>
    <row r="3" spans="1:3" ht="21" customHeight="1" x14ac:dyDescent="0.2">
      <c r="A3" s="907" t="s">
        <v>614</v>
      </c>
      <c r="B3" s="907"/>
      <c r="C3" s="907"/>
    </row>
    <row r="4" spans="1:3" ht="21" customHeight="1" x14ac:dyDescent="0.2">
      <c r="A4" s="907" t="s">
        <v>613</v>
      </c>
      <c r="B4" s="907"/>
      <c r="C4" s="907"/>
    </row>
    <row r="5" spans="1:3" ht="13.8" customHeight="1" thickBot="1" x14ac:dyDescent="0.25"/>
    <row r="6" spans="1:3" s="83" customFormat="1" ht="13.8" thickBot="1" x14ac:dyDescent="0.25">
      <c r="A6" s="936" t="s">
        <v>275</v>
      </c>
      <c r="B6" s="937"/>
      <c r="C6" s="84" t="s">
        <v>263</v>
      </c>
    </row>
    <row r="7" spans="1:3" s="86" customFormat="1" ht="97.5" customHeight="1" x14ac:dyDescent="0.2">
      <c r="A7" s="922" t="s">
        <v>371</v>
      </c>
      <c r="B7" s="923"/>
      <c r="C7" s="291" t="s">
        <v>264</v>
      </c>
    </row>
    <row r="8" spans="1:3" s="86" customFormat="1" ht="42.75" customHeight="1" x14ac:dyDescent="0.2">
      <c r="A8" s="898" t="s">
        <v>372</v>
      </c>
      <c r="B8" s="900"/>
      <c r="C8" s="292" t="s">
        <v>264</v>
      </c>
    </row>
    <row r="9" spans="1:3" s="86" customFormat="1" ht="42" customHeight="1" x14ac:dyDescent="0.2">
      <c r="A9" s="929" t="s">
        <v>373</v>
      </c>
      <c r="B9" s="930"/>
      <c r="C9" s="87" t="s">
        <v>264</v>
      </c>
    </row>
    <row r="10" spans="1:3" s="86" customFormat="1" ht="67.2" customHeight="1" x14ac:dyDescent="0.2">
      <c r="A10" s="934" t="s">
        <v>374</v>
      </c>
      <c r="B10" s="935"/>
      <c r="C10" s="87" t="s">
        <v>264</v>
      </c>
    </row>
    <row r="11" spans="1:3" s="86" customFormat="1" ht="74.25" customHeight="1" x14ac:dyDescent="0.2">
      <c r="A11" s="934" t="s">
        <v>375</v>
      </c>
      <c r="B11" s="935"/>
      <c r="C11" s="87" t="s">
        <v>264</v>
      </c>
    </row>
    <row r="12" spans="1:3" s="86" customFormat="1" ht="29.25" customHeight="1" x14ac:dyDescent="0.2">
      <c r="A12" s="934" t="s">
        <v>650</v>
      </c>
      <c r="B12" s="935"/>
      <c r="C12" s="87" t="s">
        <v>264</v>
      </c>
    </row>
    <row r="13" spans="1:3" ht="38.25" customHeight="1" thickBot="1" x14ac:dyDescent="0.25">
      <c r="A13" s="926" t="s">
        <v>376</v>
      </c>
      <c r="B13" s="927"/>
      <c r="C13" s="178" t="s">
        <v>264</v>
      </c>
    </row>
    <row r="15" spans="1:3" x14ac:dyDescent="0.2">
      <c r="A15" s="81" t="s">
        <v>266</v>
      </c>
    </row>
    <row r="16" spans="1:3" ht="129" customHeight="1" x14ac:dyDescent="0.2">
      <c r="A16" s="916" t="s">
        <v>651</v>
      </c>
      <c r="B16" s="916"/>
      <c r="C16" s="916"/>
    </row>
    <row r="17" spans="1:4" ht="20.399999999999999" customHeight="1" x14ac:dyDescent="0.2">
      <c r="A17" s="175" t="s">
        <v>328</v>
      </c>
      <c r="B17" s="916" t="s">
        <v>354</v>
      </c>
      <c r="C17" s="916"/>
    </row>
    <row r="18" spans="1:4" ht="22.8" customHeight="1" x14ac:dyDescent="0.2">
      <c r="A18" s="89"/>
      <c r="B18" s="913" t="s">
        <v>355</v>
      </c>
      <c r="C18" s="913"/>
    </row>
    <row r="19" spans="1:4" ht="118.8" customHeight="1" x14ac:dyDescent="0.2">
      <c r="B19" s="913" t="s">
        <v>356</v>
      </c>
      <c r="C19" s="913"/>
    </row>
    <row r="20" spans="1:4" ht="22.2" customHeight="1" x14ac:dyDescent="0.2">
      <c r="A20" s="89"/>
      <c r="B20" s="913" t="s">
        <v>357</v>
      </c>
      <c r="C20" s="913"/>
    </row>
    <row r="21" spans="1:4" ht="160.80000000000001" customHeight="1" x14ac:dyDescent="0.2">
      <c r="B21" s="913" t="s">
        <v>652</v>
      </c>
      <c r="C21" s="914"/>
    </row>
    <row r="22" spans="1:4" ht="22.8" customHeight="1" x14ac:dyDescent="0.2">
      <c r="A22" s="89"/>
      <c r="B22" s="913" t="s">
        <v>358</v>
      </c>
      <c r="C22" s="913"/>
      <c r="D22" s="90" t="s">
        <v>269</v>
      </c>
    </row>
    <row r="23" spans="1:4" ht="210.6" customHeight="1" x14ac:dyDescent="0.2">
      <c r="A23" s="89"/>
      <c r="B23" s="913" t="s">
        <v>359</v>
      </c>
      <c r="C23" s="913"/>
      <c r="D23" s="90" t="s">
        <v>269</v>
      </c>
    </row>
    <row r="24" spans="1:4" ht="20.399999999999999" customHeight="1" x14ac:dyDescent="0.2">
      <c r="A24" s="89"/>
      <c r="B24" s="913" t="s">
        <v>360</v>
      </c>
      <c r="C24" s="913"/>
      <c r="D24" s="81" t="s">
        <v>269</v>
      </c>
    </row>
    <row r="25" spans="1:4" s="177" customFormat="1" ht="122.25" customHeight="1" x14ac:dyDescent="0.2">
      <c r="A25" s="89"/>
      <c r="B25" s="913" t="s">
        <v>361</v>
      </c>
      <c r="C25" s="913"/>
      <c r="D25" s="177" t="s">
        <v>269</v>
      </c>
    </row>
    <row r="26" spans="1:4" ht="17.25" customHeight="1" x14ac:dyDescent="0.2">
      <c r="A26" s="89"/>
      <c r="B26" s="913" t="s">
        <v>362</v>
      </c>
      <c r="C26" s="913"/>
    </row>
    <row r="27" spans="1:4" s="177" customFormat="1" ht="215.4" customHeight="1" x14ac:dyDescent="0.2">
      <c r="A27" s="89"/>
      <c r="B27" s="913" t="s">
        <v>363</v>
      </c>
      <c r="C27" s="913"/>
    </row>
    <row r="28" spans="1:4" ht="19.8" customHeight="1" x14ac:dyDescent="0.2">
      <c r="A28" s="89"/>
      <c r="B28" s="913" t="s">
        <v>364</v>
      </c>
      <c r="C28" s="913"/>
    </row>
    <row r="29" spans="1:4" s="177" customFormat="1" ht="48" customHeight="1" x14ac:dyDescent="0.2">
      <c r="A29" s="89"/>
      <c r="B29" s="931" t="s">
        <v>365</v>
      </c>
      <c r="C29" s="931"/>
      <c r="D29" s="177" t="s">
        <v>269</v>
      </c>
    </row>
    <row r="30" spans="1:4" ht="43.8" customHeight="1" x14ac:dyDescent="0.2">
      <c r="A30" s="89"/>
      <c r="B30" s="916" t="s">
        <v>366</v>
      </c>
      <c r="C30" s="916"/>
      <c r="D30" s="81" t="s">
        <v>269</v>
      </c>
    </row>
    <row r="31" spans="1:4" ht="49.8" customHeight="1" x14ac:dyDescent="0.2">
      <c r="B31" s="913" t="s">
        <v>367</v>
      </c>
      <c r="C31" s="913"/>
    </row>
    <row r="32" spans="1:4" ht="35.25" customHeight="1" x14ac:dyDescent="0.2">
      <c r="B32" s="913" t="s">
        <v>368</v>
      </c>
      <c r="C32" s="913"/>
    </row>
    <row r="33" spans="2:3" ht="52.5" customHeight="1" x14ac:dyDescent="0.2">
      <c r="B33" s="913" t="s">
        <v>369</v>
      </c>
      <c r="C33" s="913"/>
    </row>
    <row r="39" spans="2:3" x14ac:dyDescent="0.2">
      <c r="B39" s="179"/>
    </row>
  </sheetData>
  <mergeCells count="29">
    <mergeCell ref="A11:B11"/>
    <mergeCell ref="A1:C1"/>
    <mergeCell ref="A3:C3"/>
    <mergeCell ref="A4:C4"/>
    <mergeCell ref="A6:B6"/>
    <mergeCell ref="A7:B7"/>
    <mergeCell ref="A8:B8"/>
    <mergeCell ref="A9:B9"/>
    <mergeCell ref="A10:B10"/>
    <mergeCell ref="B25:C25"/>
    <mergeCell ref="A12:B12"/>
    <mergeCell ref="A13:B13"/>
    <mergeCell ref="A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honeticPr fontId="2"/>
  <pageMargins left="0.59" right="0.28000000000000003" top="0.98399999999999999" bottom="0.98399999999999999" header="0.51200000000000001" footer="0.51200000000000001"/>
  <pageSetup paperSize="9" fitToHeight="0" orientation="portrait" r:id="rId1"/>
  <headerFooter alignWithMargins="0"/>
  <rowBreaks count="2" manualBreakCount="2">
    <brk id="16" max="2" man="1"/>
    <brk id="25" max="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C13"/>
  <sheetViews>
    <sheetView view="pageBreakPreview" zoomScaleNormal="90" zoomScaleSheetLayoutView="100" workbookViewId="0">
      <selection sqref="A1:C1"/>
    </sheetView>
  </sheetViews>
  <sheetFormatPr defaultColWidth="9" defaultRowHeight="13.2" x14ac:dyDescent="0.2"/>
  <cols>
    <col min="1" max="1" width="5.109375" style="81" customWidth="1"/>
    <col min="2" max="2" width="78.88671875" style="81" customWidth="1"/>
    <col min="3" max="3" width="11.44140625" style="83" bestFit="1" customWidth="1"/>
    <col min="4" max="16384" width="9" style="81"/>
  </cols>
  <sheetData>
    <row r="1" spans="1:3" ht="21" customHeight="1" x14ac:dyDescent="0.25">
      <c r="A1" s="928" t="s">
        <v>567</v>
      </c>
      <c r="B1" s="928"/>
      <c r="C1" s="928"/>
    </row>
    <row r="2" spans="1:3" ht="21" customHeight="1" x14ac:dyDescent="0.25">
      <c r="A2" s="247"/>
      <c r="B2" s="247"/>
      <c r="C2" s="247"/>
    </row>
    <row r="3" spans="1:3" ht="21" customHeight="1" x14ac:dyDescent="0.2">
      <c r="A3" s="907" t="s">
        <v>614</v>
      </c>
      <c r="B3" s="907"/>
      <c r="C3" s="907"/>
    </row>
    <row r="4" spans="1:3" ht="21" customHeight="1" x14ac:dyDescent="0.2">
      <c r="A4" s="919" t="s">
        <v>613</v>
      </c>
      <c r="B4" s="919"/>
      <c r="C4" s="919"/>
    </row>
    <row r="5" spans="1:3" ht="13.8" customHeight="1" thickBot="1" x14ac:dyDescent="0.25"/>
    <row r="6" spans="1:3" s="83" customFormat="1" ht="13.8" thickBot="1" x14ac:dyDescent="0.25">
      <c r="A6" s="936" t="s">
        <v>275</v>
      </c>
      <c r="B6" s="937"/>
      <c r="C6" s="84" t="s">
        <v>263</v>
      </c>
    </row>
    <row r="7" spans="1:3" s="86" customFormat="1" ht="29.4" customHeight="1" x14ac:dyDescent="0.2">
      <c r="A7" s="922" t="s">
        <v>568</v>
      </c>
      <c r="B7" s="923"/>
      <c r="C7" s="249" t="s">
        <v>264</v>
      </c>
    </row>
    <row r="8" spans="1:3" s="86" customFormat="1" ht="50.4" customHeight="1" x14ac:dyDescent="0.2">
      <c r="A8" s="924" t="s">
        <v>569</v>
      </c>
      <c r="B8" s="925"/>
      <c r="C8" s="87" t="s">
        <v>264</v>
      </c>
    </row>
    <row r="9" spans="1:3" ht="38.25" customHeight="1" thickBot="1" x14ac:dyDescent="0.25">
      <c r="A9" s="926" t="s">
        <v>570</v>
      </c>
      <c r="B9" s="927"/>
      <c r="C9" s="88" t="s">
        <v>264</v>
      </c>
    </row>
    <row r="11" spans="1:3" x14ac:dyDescent="0.2">
      <c r="A11" s="81" t="s">
        <v>266</v>
      </c>
    </row>
    <row r="12" spans="1:3" ht="127.5" customHeight="1" x14ac:dyDescent="0.2">
      <c r="A12" s="916" t="s">
        <v>571</v>
      </c>
      <c r="B12" s="916"/>
      <c r="C12" s="916"/>
    </row>
    <row r="13" spans="1:3" x14ac:dyDescent="0.2">
      <c r="B13" s="913"/>
      <c r="C13" s="913"/>
    </row>
  </sheetData>
  <mergeCells count="9">
    <mergeCell ref="B13:C13"/>
    <mergeCell ref="A8:B8"/>
    <mergeCell ref="A9:B9"/>
    <mergeCell ref="A12:C12"/>
    <mergeCell ref="A1:C1"/>
    <mergeCell ref="A3:C3"/>
    <mergeCell ref="A4:C4"/>
    <mergeCell ref="A6:B6"/>
    <mergeCell ref="A7:B7"/>
  </mergeCells>
  <phoneticPr fontId="2"/>
  <pageMargins left="0.59" right="0.28000000000000003" top="0.98399999999999999" bottom="0.98399999999999999" header="0.51200000000000001" footer="0.51200000000000001"/>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S48"/>
  <sheetViews>
    <sheetView view="pageBreakPreview" zoomScaleNormal="100" zoomScaleSheetLayoutView="100" workbookViewId="0">
      <selection sqref="A1:R1"/>
    </sheetView>
  </sheetViews>
  <sheetFormatPr defaultColWidth="9" defaultRowHeight="13.2" x14ac:dyDescent="0.2"/>
  <cols>
    <col min="1" max="1" width="5.21875" style="81" customWidth="1"/>
    <col min="2" max="2" width="8.109375" style="81" customWidth="1"/>
    <col min="3" max="6" width="5.6640625" style="81" customWidth="1"/>
    <col min="7" max="7" width="5.88671875" style="81" customWidth="1"/>
    <col min="8" max="8" width="5.77734375" style="81" customWidth="1"/>
    <col min="9" max="15" width="5.6640625" style="81" customWidth="1"/>
    <col min="16" max="16" width="5.6640625" style="83" customWidth="1"/>
    <col min="17" max="17" width="6.6640625" style="83" customWidth="1"/>
    <col min="18" max="18" width="5.88671875" style="83" customWidth="1"/>
    <col min="19" max="16384" width="9" style="81"/>
  </cols>
  <sheetData>
    <row r="1" spans="1:19" ht="21" customHeight="1" x14ac:dyDescent="0.25">
      <c r="A1" s="908" t="s">
        <v>377</v>
      </c>
      <c r="B1" s="908"/>
      <c r="C1" s="908"/>
      <c r="D1" s="908"/>
      <c r="E1" s="908"/>
      <c r="F1" s="908"/>
      <c r="G1" s="908"/>
      <c r="H1" s="908"/>
      <c r="I1" s="908"/>
      <c r="J1" s="908"/>
      <c r="K1" s="908"/>
      <c r="L1" s="908"/>
      <c r="M1" s="908"/>
      <c r="N1" s="908"/>
      <c r="O1" s="908"/>
      <c r="P1" s="908"/>
      <c r="Q1" s="908"/>
      <c r="R1" s="908"/>
    </row>
    <row r="2" spans="1:19" ht="21" customHeight="1" x14ac:dyDescent="0.25">
      <c r="A2" s="263"/>
      <c r="B2" s="263"/>
      <c r="C2" s="263"/>
      <c r="D2" s="263"/>
      <c r="E2" s="263"/>
      <c r="F2" s="263"/>
      <c r="G2" s="263"/>
      <c r="H2" s="263"/>
      <c r="I2" s="263"/>
      <c r="J2" s="263"/>
      <c r="K2" s="263"/>
      <c r="L2" s="263"/>
      <c r="M2" s="263"/>
      <c r="N2" s="263"/>
      <c r="O2" s="263"/>
      <c r="P2" s="263"/>
      <c r="Q2" s="263"/>
      <c r="R2" s="268"/>
    </row>
    <row r="3" spans="1:19" ht="21" customHeight="1" x14ac:dyDescent="0.2">
      <c r="A3" s="907" t="s">
        <v>614</v>
      </c>
      <c r="B3" s="907"/>
      <c r="C3" s="907"/>
      <c r="D3" s="907"/>
      <c r="E3" s="907"/>
      <c r="F3" s="907"/>
      <c r="G3" s="907"/>
      <c r="H3" s="907"/>
      <c r="I3" s="907"/>
      <c r="J3" s="907"/>
      <c r="K3" s="907"/>
      <c r="L3" s="907"/>
      <c r="M3" s="907"/>
      <c r="N3" s="907"/>
      <c r="O3" s="907"/>
      <c r="P3" s="907"/>
      <c r="Q3" s="907"/>
      <c r="R3" s="907"/>
    </row>
    <row r="4" spans="1:19" ht="21" customHeight="1" x14ac:dyDescent="0.2">
      <c r="A4" s="907" t="s">
        <v>613</v>
      </c>
      <c r="B4" s="907"/>
      <c r="C4" s="907"/>
      <c r="D4" s="907"/>
      <c r="E4" s="907"/>
      <c r="F4" s="907"/>
      <c r="G4" s="907"/>
      <c r="H4" s="907"/>
      <c r="I4" s="907"/>
      <c r="J4" s="907"/>
      <c r="K4" s="907"/>
      <c r="L4" s="907"/>
      <c r="M4" s="907"/>
      <c r="N4" s="907"/>
      <c r="O4" s="907"/>
      <c r="P4" s="907"/>
      <c r="Q4" s="907"/>
      <c r="R4" s="907"/>
    </row>
    <row r="5" spans="1:19" ht="13.8" customHeight="1" thickBot="1" x14ac:dyDescent="0.3">
      <c r="A5" s="104"/>
      <c r="P5" s="82"/>
      <c r="Q5" s="82"/>
      <c r="R5" s="82"/>
    </row>
    <row r="6" spans="1:19" s="83" customFormat="1" ht="13.8" thickBot="1" x14ac:dyDescent="0.25">
      <c r="A6" s="904" t="s">
        <v>275</v>
      </c>
      <c r="B6" s="905"/>
      <c r="C6" s="905"/>
      <c r="D6" s="905"/>
      <c r="E6" s="905"/>
      <c r="F6" s="905"/>
      <c r="G6" s="905"/>
      <c r="H6" s="905"/>
      <c r="I6" s="905"/>
      <c r="J6" s="905"/>
      <c r="K6" s="905"/>
      <c r="L6" s="905"/>
      <c r="M6" s="905"/>
      <c r="N6" s="905"/>
      <c r="O6" s="905"/>
      <c r="P6" s="906"/>
      <c r="Q6" s="904" t="s">
        <v>263</v>
      </c>
      <c r="R6" s="906"/>
    </row>
    <row r="7" spans="1:19" s="86" customFormat="1" ht="52.5" customHeight="1" x14ac:dyDescent="0.2">
      <c r="A7" s="883" t="s">
        <v>378</v>
      </c>
      <c r="B7" s="884"/>
      <c r="C7" s="884"/>
      <c r="D7" s="884"/>
      <c r="E7" s="884"/>
      <c r="F7" s="884"/>
      <c r="G7" s="884"/>
      <c r="H7" s="884"/>
      <c r="I7" s="884"/>
      <c r="J7" s="884"/>
      <c r="K7" s="884"/>
      <c r="L7" s="884"/>
      <c r="M7" s="884"/>
      <c r="N7" s="884"/>
      <c r="O7" s="884"/>
      <c r="P7" s="885"/>
      <c r="Q7" s="962" t="s">
        <v>264</v>
      </c>
      <c r="R7" s="963"/>
    </row>
    <row r="8" spans="1:19" s="86" customFormat="1" ht="42.75" customHeight="1" x14ac:dyDescent="0.2">
      <c r="A8" s="105"/>
      <c r="B8" s="180" t="s">
        <v>276</v>
      </c>
      <c r="C8" s="181"/>
      <c r="D8" s="181"/>
      <c r="E8" s="181"/>
      <c r="F8" s="181"/>
      <c r="G8" s="181"/>
      <c r="H8" s="181"/>
      <c r="I8" s="181"/>
      <c r="J8" s="181"/>
      <c r="K8" s="181"/>
      <c r="L8" s="181"/>
      <c r="M8" s="181"/>
      <c r="N8" s="181"/>
      <c r="O8" s="181"/>
      <c r="P8" s="182"/>
      <c r="Q8" s="964" t="s">
        <v>277</v>
      </c>
      <c r="R8" s="965"/>
    </row>
    <row r="9" spans="1:19" s="86" customFormat="1" ht="36.75" customHeight="1" x14ac:dyDescent="0.2">
      <c r="A9" s="106"/>
      <c r="B9" s="107" t="s">
        <v>278</v>
      </c>
      <c r="C9" s="108"/>
      <c r="D9" s="108"/>
      <c r="E9" s="108"/>
      <c r="F9" s="108"/>
      <c r="G9" s="108"/>
      <c r="H9" s="108" t="s">
        <v>279</v>
      </c>
      <c r="I9" s="108"/>
      <c r="J9" s="108"/>
      <c r="K9" s="108"/>
      <c r="L9" s="108"/>
      <c r="M9" s="108"/>
      <c r="N9" s="109"/>
      <c r="O9" s="109"/>
      <c r="P9" s="110"/>
      <c r="Q9" s="111"/>
      <c r="R9" s="112"/>
    </row>
    <row r="10" spans="1:19" s="86" customFormat="1" ht="6" customHeight="1" thickBot="1" x14ac:dyDescent="0.25">
      <c r="A10" s="106"/>
      <c r="B10" s="113"/>
      <c r="C10" s="114"/>
      <c r="D10" s="115"/>
      <c r="E10" s="115"/>
      <c r="F10" s="116"/>
      <c r="G10" s="114"/>
      <c r="H10" s="114"/>
      <c r="I10" s="115"/>
      <c r="J10" s="117"/>
      <c r="K10" s="115"/>
      <c r="L10" s="115"/>
      <c r="M10" s="115"/>
      <c r="N10" s="115"/>
      <c r="O10" s="115"/>
      <c r="P10" s="118"/>
      <c r="Q10" s="111"/>
      <c r="R10" s="112"/>
    </row>
    <row r="11" spans="1:19" s="86" customFormat="1" ht="41.25" customHeight="1" thickBot="1" x14ac:dyDescent="0.25">
      <c r="A11" s="106"/>
      <c r="B11" s="966" t="s">
        <v>280</v>
      </c>
      <c r="C11" s="967"/>
      <c r="D11" s="119"/>
      <c r="E11" s="115" t="s">
        <v>281</v>
      </c>
      <c r="F11" s="116" t="s">
        <v>282</v>
      </c>
      <c r="G11" s="968" t="s">
        <v>283</v>
      </c>
      <c r="H11" s="967"/>
      <c r="I11" s="119"/>
      <c r="J11" s="117" t="s">
        <v>284</v>
      </c>
      <c r="K11" s="115" t="s">
        <v>125</v>
      </c>
      <c r="L11" s="120"/>
      <c r="M11" s="115" t="s">
        <v>285</v>
      </c>
      <c r="N11" s="881" t="s">
        <v>286</v>
      </c>
      <c r="O11" s="881"/>
      <c r="P11" s="882"/>
      <c r="Q11" s="969" t="s">
        <v>277</v>
      </c>
      <c r="R11" s="970"/>
    </row>
    <row r="12" spans="1:19" s="86" customFormat="1" ht="9" customHeight="1" x14ac:dyDescent="0.2">
      <c r="A12" s="183"/>
      <c r="B12" s="121"/>
      <c r="C12" s="122"/>
      <c r="D12" s="122"/>
      <c r="E12" s="122"/>
      <c r="F12" s="122"/>
      <c r="G12" s="122"/>
      <c r="H12" s="122"/>
      <c r="I12" s="122"/>
      <c r="J12" s="122"/>
      <c r="K12" s="122"/>
      <c r="L12" s="122"/>
      <c r="M12" s="122"/>
      <c r="N12" s="122"/>
      <c r="O12" s="122"/>
      <c r="P12" s="123"/>
      <c r="Q12" s="184"/>
      <c r="R12" s="162"/>
    </row>
    <row r="13" spans="1:19" s="86" customFormat="1" ht="80.25" customHeight="1" x14ac:dyDescent="0.2">
      <c r="A13" s="959" t="s">
        <v>379</v>
      </c>
      <c r="B13" s="896"/>
      <c r="C13" s="896"/>
      <c r="D13" s="896"/>
      <c r="E13" s="896"/>
      <c r="F13" s="896"/>
      <c r="G13" s="896"/>
      <c r="H13" s="896"/>
      <c r="I13" s="896"/>
      <c r="J13" s="896"/>
      <c r="K13" s="896"/>
      <c r="L13" s="896"/>
      <c r="M13" s="896"/>
      <c r="N13" s="896"/>
      <c r="O13" s="896"/>
      <c r="P13" s="897"/>
      <c r="Q13" s="960" t="s">
        <v>277</v>
      </c>
      <c r="R13" s="961"/>
      <c r="S13" s="124"/>
    </row>
    <row r="14" spans="1:19" s="86" customFormat="1" ht="44.25" customHeight="1" x14ac:dyDescent="0.2">
      <c r="A14" s="125" t="s">
        <v>380</v>
      </c>
      <c r="B14" s="117"/>
      <c r="C14" s="117"/>
      <c r="D14" s="117"/>
      <c r="E14" s="117"/>
      <c r="F14" s="117"/>
      <c r="G14" s="117"/>
      <c r="H14" s="117"/>
      <c r="I14" s="117"/>
      <c r="J14" s="117"/>
      <c r="K14" s="117"/>
      <c r="L14" s="117"/>
      <c r="M14" s="117"/>
      <c r="N14" s="117"/>
      <c r="O14" s="117"/>
      <c r="P14" s="126"/>
      <c r="Q14" s="111"/>
      <c r="R14" s="112"/>
      <c r="S14" s="124"/>
    </row>
    <row r="15" spans="1:19" s="86" customFormat="1" ht="33.75" customHeight="1" x14ac:dyDescent="0.2">
      <c r="A15" s="125" t="s">
        <v>381</v>
      </c>
      <c r="B15" s="117"/>
      <c r="C15" s="117"/>
      <c r="D15" s="117"/>
      <c r="E15" s="117"/>
      <c r="F15" s="117"/>
      <c r="G15" s="117"/>
      <c r="H15" s="117"/>
      <c r="I15" s="117"/>
      <c r="J15" s="117"/>
      <c r="K15" s="117"/>
      <c r="L15" s="117"/>
      <c r="M15" s="117"/>
      <c r="N15" s="117"/>
      <c r="O15" s="117"/>
      <c r="P15" s="126"/>
      <c r="Q15" s="111"/>
      <c r="R15" s="112"/>
    </row>
    <row r="16" spans="1:19" s="86" customFormat="1" ht="18" customHeight="1" thickBot="1" x14ac:dyDescent="0.25">
      <c r="A16" s="128"/>
      <c r="B16" s="129" t="s">
        <v>83</v>
      </c>
      <c r="C16" s="129"/>
      <c r="D16" s="129"/>
      <c r="E16" s="129"/>
      <c r="F16" s="129"/>
      <c r="G16" s="117"/>
      <c r="H16" s="117"/>
      <c r="I16" s="117"/>
      <c r="J16" s="117"/>
      <c r="K16" s="117"/>
      <c r="L16" s="117"/>
      <c r="M16" s="117"/>
      <c r="N16" s="117"/>
      <c r="O16" s="117"/>
      <c r="P16" s="126"/>
      <c r="Q16" s="130"/>
      <c r="R16" s="126"/>
    </row>
    <row r="17" spans="1:18" s="86" customFormat="1" ht="25.5" customHeight="1" x14ac:dyDescent="0.2">
      <c r="A17" s="128"/>
      <c r="B17" s="131"/>
      <c r="C17" s="132" t="s">
        <v>84</v>
      </c>
      <c r="D17" s="132" t="s">
        <v>289</v>
      </c>
      <c r="E17" s="132" t="s">
        <v>73</v>
      </c>
      <c r="F17" s="132" t="s">
        <v>74</v>
      </c>
      <c r="G17" s="132" t="s">
        <v>75</v>
      </c>
      <c r="H17" s="132" t="s">
        <v>76</v>
      </c>
      <c r="I17" s="132" t="s">
        <v>77</v>
      </c>
      <c r="J17" s="132" t="s">
        <v>78</v>
      </c>
      <c r="K17" s="132" t="s">
        <v>79</v>
      </c>
      <c r="L17" s="132" t="s">
        <v>85</v>
      </c>
      <c r="M17" s="133" t="s">
        <v>86</v>
      </c>
      <c r="N17" s="134" t="s">
        <v>290</v>
      </c>
      <c r="O17" s="135" t="s">
        <v>291</v>
      </c>
      <c r="P17" s="135" t="s">
        <v>292</v>
      </c>
      <c r="Q17" s="136"/>
      <c r="R17" s="126"/>
    </row>
    <row r="18" spans="1:18" s="86" customFormat="1" ht="36" customHeight="1" x14ac:dyDescent="0.2">
      <c r="A18" s="128"/>
      <c r="B18" s="137" t="s">
        <v>293</v>
      </c>
      <c r="C18" s="138"/>
      <c r="D18" s="138"/>
      <c r="E18" s="138"/>
      <c r="F18" s="138"/>
      <c r="G18" s="138"/>
      <c r="H18" s="138"/>
      <c r="I18" s="138"/>
      <c r="J18" s="138"/>
      <c r="K18" s="138"/>
      <c r="L18" s="138"/>
      <c r="M18" s="139"/>
      <c r="N18" s="140"/>
      <c r="O18" s="141"/>
      <c r="P18" s="142"/>
      <c r="Q18" s="130"/>
      <c r="R18" s="126"/>
    </row>
    <row r="19" spans="1:18" s="86" customFormat="1" ht="45" customHeight="1" thickBot="1" x14ac:dyDescent="0.25">
      <c r="A19" s="128"/>
      <c r="B19" s="143" t="s">
        <v>382</v>
      </c>
      <c r="C19" s="138"/>
      <c r="D19" s="138"/>
      <c r="E19" s="138"/>
      <c r="F19" s="138"/>
      <c r="G19" s="138"/>
      <c r="H19" s="138"/>
      <c r="I19" s="138"/>
      <c r="J19" s="138"/>
      <c r="K19" s="138"/>
      <c r="L19" s="138"/>
      <c r="M19" s="139"/>
      <c r="N19" s="144"/>
      <c r="O19" s="145"/>
      <c r="P19" s="145"/>
      <c r="Q19" s="130"/>
      <c r="R19" s="126"/>
    </row>
    <row r="20" spans="1:18" s="86" customFormat="1" ht="42" customHeight="1" x14ac:dyDescent="0.2">
      <c r="A20" s="942" t="s">
        <v>295</v>
      </c>
      <c r="B20" s="943"/>
      <c r="C20" s="944" t="s">
        <v>383</v>
      </c>
      <c r="D20" s="944"/>
      <c r="E20" s="944"/>
      <c r="F20" s="944"/>
      <c r="G20" s="944"/>
      <c r="H20" s="944"/>
      <c r="I20" s="944"/>
      <c r="J20" s="944"/>
      <c r="K20" s="944"/>
      <c r="L20" s="944"/>
      <c r="M20" s="944"/>
      <c r="N20" s="944"/>
      <c r="O20" s="944"/>
      <c r="P20" s="945"/>
      <c r="Q20" s="146"/>
      <c r="R20" s="126"/>
    </row>
    <row r="21" spans="1:18" s="86" customFormat="1" ht="34.5" customHeight="1" x14ac:dyDescent="0.2">
      <c r="A21" s="130"/>
      <c r="B21" s="896" t="s">
        <v>297</v>
      </c>
      <c r="C21" s="896"/>
      <c r="D21" s="896"/>
      <c r="E21" s="896"/>
      <c r="F21" s="896"/>
      <c r="G21" s="896"/>
      <c r="H21" s="896"/>
      <c r="I21" s="896"/>
      <c r="J21" s="896"/>
      <c r="K21" s="896"/>
      <c r="L21" s="896"/>
      <c r="M21" s="896"/>
      <c r="N21" s="896"/>
      <c r="O21" s="896"/>
      <c r="P21" s="897"/>
      <c r="Q21" s="106"/>
      <c r="R21" s="112"/>
    </row>
    <row r="22" spans="1:18" s="86" customFormat="1" ht="24" customHeight="1" thickBot="1" x14ac:dyDescent="0.25">
      <c r="A22" s="130"/>
      <c r="B22" s="896" t="s">
        <v>298</v>
      </c>
      <c r="C22" s="896"/>
      <c r="D22" s="896"/>
      <c r="E22" s="896"/>
      <c r="F22" s="896"/>
      <c r="G22" s="896"/>
      <c r="H22" s="896"/>
      <c r="I22" s="896"/>
      <c r="J22" s="896"/>
      <c r="K22" s="896"/>
      <c r="L22" s="896"/>
      <c r="M22" s="896"/>
      <c r="N22" s="896"/>
      <c r="O22" s="896"/>
      <c r="P22" s="897"/>
      <c r="Q22" s="106"/>
      <c r="R22" s="112"/>
    </row>
    <row r="23" spans="1:18" s="86" customFormat="1" ht="27" customHeight="1" thickBot="1" x14ac:dyDescent="0.25">
      <c r="A23" s="130"/>
      <c r="B23" s="147" t="s">
        <v>299</v>
      </c>
      <c r="C23" s="138"/>
      <c r="D23" s="148" t="s">
        <v>87</v>
      </c>
      <c r="E23" s="149" t="s">
        <v>300</v>
      </c>
      <c r="F23" s="147" t="s">
        <v>301</v>
      </c>
      <c r="G23" s="138"/>
      <c r="H23" s="148" t="s">
        <v>87</v>
      </c>
      <c r="I23" s="149" t="s">
        <v>300</v>
      </c>
      <c r="J23" s="147" t="s">
        <v>302</v>
      </c>
      <c r="K23" s="138"/>
      <c r="L23" s="148" t="s">
        <v>87</v>
      </c>
      <c r="M23" s="150" t="s">
        <v>303</v>
      </c>
      <c r="N23" s="151"/>
      <c r="O23" s="148" t="s">
        <v>304</v>
      </c>
      <c r="P23" s="126"/>
      <c r="Q23" s="130"/>
      <c r="R23" s="112"/>
    </row>
    <row r="24" spans="1:18" s="86" customFormat="1" ht="8.25" customHeight="1" x14ac:dyDescent="0.2">
      <c r="A24" s="130"/>
      <c r="B24" s="115"/>
      <c r="C24" s="115"/>
      <c r="D24" s="115"/>
      <c r="E24" s="115"/>
      <c r="F24" s="115"/>
      <c r="G24" s="115"/>
      <c r="H24" s="115"/>
      <c r="I24" s="115"/>
      <c r="J24" s="115"/>
      <c r="K24" s="115"/>
      <c r="L24" s="115"/>
      <c r="M24" s="115"/>
      <c r="N24" s="115"/>
      <c r="O24" s="115"/>
      <c r="P24" s="118"/>
      <c r="Q24" s="106"/>
      <c r="R24" s="112"/>
    </row>
    <row r="25" spans="1:18" s="86" customFormat="1" ht="22.5" customHeight="1" thickBot="1" x14ac:dyDescent="0.25">
      <c r="A25" s="130"/>
      <c r="B25" s="896" t="s">
        <v>384</v>
      </c>
      <c r="C25" s="896"/>
      <c r="D25" s="896"/>
      <c r="E25" s="896"/>
      <c r="F25" s="896"/>
      <c r="G25" s="896"/>
      <c r="H25" s="896"/>
      <c r="I25" s="896"/>
      <c r="J25" s="896"/>
      <c r="K25" s="896"/>
      <c r="L25" s="896"/>
      <c r="M25" s="896"/>
      <c r="N25" s="896"/>
      <c r="O25" s="896"/>
      <c r="P25" s="897"/>
      <c r="Q25" s="106"/>
      <c r="R25" s="112"/>
    </row>
    <row r="26" spans="1:18" s="86" customFormat="1" ht="43.5" customHeight="1" thickBot="1" x14ac:dyDescent="0.25">
      <c r="A26" s="130"/>
      <c r="B26" s="147" t="s">
        <v>299</v>
      </c>
      <c r="C26" s="138"/>
      <c r="D26" s="148" t="s">
        <v>87</v>
      </c>
      <c r="E26" s="149" t="s">
        <v>300</v>
      </c>
      <c r="F26" s="147" t="s">
        <v>301</v>
      </c>
      <c r="G26" s="138"/>
      <c r="H26" s="148" t="s">
        <v>87</v>
      </c>
      <c r="I26" s="149" t="s">
        <v>300</v>
      </c>
      <c r="J26" s="147" t="s">
        <v>302</v>
      </c>
      <c r="K26" s="138"/>
      <c r="L26" s="148" t="s">
        <v>87</v>
      </c>
      <c r="M26" s="150" t="s">
        <v>303</v>
      </c>
      <c r="N26" s="151"/>
      <c r="O26" s="148" t="s">
        <v>306</v>
      </c>
      <c r="P26" s="126"/>
      <c r="Q26" s="130"/>
      <c r="R26" s="112"/>
    </row>
    <row r="27" spans="1:18" s="86" customFormat="1" ht="11.25" customHeight="1" thickBot="1" x14ac:dyDescent="0.25">
      <c r="A27" s="130"/>
      <c r="B27" s="152"/>
      <c r="C27" s="117"/>
      <c r="D27" s="148"/>
      <c r="E27" s="149"/>
      <c r="F27" s="152"/>
      <c r="G27" s="117"/>
      <c r="H27" s="148"/>
      <c r="I27" s="149"/>
      <c r="J27" s="152"/>
      <c r="K27" s="117"/>
      <c r="L27" s="148"/>
      <c r="M27" s="150"/>
      <c r="N27" s="153"/>
      <c r="O27" s="148"/>
      <c r="P27" s="126"/>
      <c r="Q27" s="130"/>
      <c r="R27" s="112"/>
    </row>
    <row r="28" spans="1:18" ht="13.8" thickBot="1" x14ac:dyDescent="0.25">
      <c r="A28" s="130"/>
      <c r="B28" s="117"/>
      <c r="C28" s="881" t="s">
        <v>307</v>
      </c>
      <c r="D28" s="881"/>
      <c r="E28" s="881"/>
      <c r="F28" s="881"/>
      <c r="G28" s="881"/>
      <c r="H28" s="881"/>
      <c r="I28" s="881"/>
      <c r="J28" s="881"/>
      <c r="K28" s="881"/>
      <c r="L28" s="881"/>
      <c r="M28" s="882"/>
      <c r="N28" s="154"/>
      <c r="O28" s="155" t="s">
        <v>308</v>
      </c>
      <c r="P28" s="156"/>
      <c r="Q28" s="157"/>
      <c r="R28" s="112"/>
    </row>
    <row r="29" spans="1:18" x14ac:dyDescent="0.2">
      <c r="A29" s="158"/>
      <c r="B29" s="159"/>
      <c r="C29" s="159"/>
      <c r="D29" s="159"/>
      <c r="E29" s="159"/>
      <c r="F29" s="159"/>
      <c r="G29" s="159"/>
      <c r="H29" s="159"/>
      <c r="I29" s="159"/>
      <c r="J29" s="159"/>
      <c r="K29" s="159"/>
      <c r="L29" s="159"/>
      <c r="M29" s="159"/>
      <c r="N29" s="159"/>
      <c r="O29" s="159"/>
      <c r="P29" s="160"/>
      <c r="Q29" s="161"/>
      <c r="R29" s="162"/>
    </row>
    <row r="30" spans="1:18" ht="59.25" customHeight="1" x14ac:dyDescent="0.2">
      <c r="A30" s="946" t="s">
        <v>385</v>
      </c>
      <c r="B30" s="947"/>
      <c r="C30" s="947"/>
      <c r="D30" s="947"/>
      <c r="E30" s="947"/>
      <c r="F30" s="947"/>
      <c r="G30" s="947"/>
      <c r="H30" s="947"/>
      <c r="I30" s="947"/>
      <c r="J30" s="947"/>
      <c r="K30" s="947"/>
      <c r="L30" s="947"/>
      <c r="M30" s="947"/>
      <c r="N30" s="947"/>
      <c r="O30" s="947"/>
      <c r="P30" s="948"/>
      <c r="Q30" s="949" t="s">
        <v>277</v>
      </c>
      <c r="R30" s="950"/>
    </row>
    <row r="31" spans="1:18" ht="45" customHeight="1" x14ac:dyDescent="0.2">
      <c r="A31" s="951" t="s">
        <v>386</v>
      </c>
      <c r="B31" s="952"/>
      <c r="C31" s="952"/>
      <c r="D31" s="952"/>
      <c r="E31" s="952"/>
      <c r="F31" s="952"/>
      <c r="G31" s="952"/>
      <c r="H31" s="952"/>
      <c r="I31" s="952"/>
      <c r="J31" s="952"/>
      <c r="K31" s="952"/>
      <c r="L31" s="952"/>
      <c r="M31" s="952"/>
      <c r="N31" s="952"/>
      <c r="O31" s="952"/>
      <c r="P31" s="953"/>
      <c r="Q31" s="116"/>
      <c r="R31" s="163"/>
    </row>
    <row r="32" spans="1:18" ht="39" customHeight="1" x14ac:dyDescent="0.2">
      <c r="A32" s="105"/>
      <c r="B32" s="954" t="s">
        <v>387</v>
      </c>
      <c r="C32" s="955"/>
      <c r="D32" s="955"/>
      <c r="E32" s="955"/>
      <c r="F32" s="955"/>
      <c r="G32" s="955"/>
      <c r="H32" s="955"/>
      <c r="I32" s="955"/>
      <c r="J32" s="955"/>
      <c r="K32" s="955"/>
      <c r="L32" s="955"/>
      <c r="M32" s="955"/>
      <c r="N32" s="955"/>
      <c r="O32" s="955"/>
      <c r="P32" s="956"/>
      <c r="Q32" s="957" t="s">
        <v>277</v>
      </c>
      <c r="R32" s="958"/>
    </row>
    <row r="33" spans="1:18" ht="43.5" customHeight="1" thickBot="1" x14ac:dyDescent="0.25">
      <c r="A33" s="938" t="s">
        <v>265</v>
      </c>
      <c r="B33" s="939"/>
      <c r="C33" s="939"/>
      <c r="D33" s="939"/>
      <c r="E33" s="939"/>
      <c r="F33" s="939"/>
      <c r="G33" s="939"/>
      <c r="H33" s="939"/>
      <c r="I33" s="939"/>
      <c r="J33" s="939"/>
      <c r="K33" s="939"/>
      <c r="L33" s="939"/>
      <c r="M33" s="939"/>
      <c r="N33" s="939"/>
      <c r="O33" s="939"/>
      <c r="P33" s="185"/>
      <c r="Q33" s="940" t="s">
        <v>277</v>
      </c>
      <c r="R33" s="941"/>
    </row>
    <row r="34" spans="1:18" ht="5.25" customHeight="1" x14ac:dyDescent="0.2">
      <c r="A34" s="186"/>
      <c r="B34" s="187"/>
      <c r="C34" s="187"/>
      <c r="D34" s="187"/>
      <c r="E34" s="187"/>
      <c r="F34" s="187"/>
      <c r="G34" s="187"/>
      <c r="H34" s="187"/>
      <c r="I34" s="187"/>
      <c r="J34" s="187"/>
      <c r="K34" s="187"/>
      <c r="L34" s="187"/>
      <c r="M34" s="187"/>
      <c r="N34" s="187"/>
      <c r="O34" s="187"/>
      <c r="P34" s="188"/>
      <c r="Q34" s="188"/>
      <c r="R34" s="188"/>
    </row>
    <row r="35" spans="1:18" s="169" customFormat="1" ht="13.5" customHeight="1" x14ac:dyDescent="0.2">
      <c r="A35" s="81"/>
      <c r="B35" s="81"/>
      <c r="C35" s="81"/>
      <c r="D35" s="81"/>
      <c r="E35" s="81"/>
      <c r="F35" s="81"/>
      <c r="G35" s="81"/>
      <c r="H35" s="81"/>
      <c r="I35" s="81"/>
      <c r="J35" s="81"/>
      <c r="K35" s="81"/>
      <c r="L35" s="81"/>
      <c r="M35" s="81"/>
      <c r="N35" s="81"/>
      <c r="O35" s="81"/>
      <c r="P35" s="83"/>
      <c r="Q35" s="83"/>
      <c r="R35" s="83"/>
    </row>
    <row r="36" spans="1:18" s="169" customFormat="1" ht="13.5" customHeight="1" x14ac:dyDescent="0.2">
      <c r="A36" s="81"/>
      <c r="B36" s="81"/>
      <c r="C36" s="81"/>
      <c r="D36" s="81"/>
      <c r="E36" s="81"/>
      <c r="F36" s="81"/>
      <c r="G36" s="81"/>
      <c r="H36" s="81"/>
      <c r="I36" s="81"/>
      <c r="J36" s="81"/>
      <c r="K36" s="81"/>
      <c r="L36" s="81"/>
      <c r="M36" s="81"/>
      <c r="N36" s="81"/>
      <c r="O36" s="81"/>
      <c r="P36" s="83"/>
      <c r="Q36" s="83"/>
      <c r="R36" s="83"/>
    </row>
    <row r="37" spans="1:18" ht="13.5" customHeight="1" x14ac:dyDescent="0.2">
      <c r="A37" s="81" t="s">
        <v>312</v>
      </c>
    </row>
    <row r="38" spans="1:18" ht="13.5" customHeight="1" x14ac:dyDescent="0.2">
      <c r="A38" s="89" t="s">
        <v>328</v>
      </c>
      <c r="B38" s="912" t="s">
        <v>388</v>
      </c>
      <c r="C38" s="912"/>
      <c r="D38" s="912"/>
      <c r="E38" s="912"/>
      <c r="F38" s="912"/>
      <c r="G38" s="912"/>
      <c r="H38" s="912"/>
      <c r="I38" s="912"/>
      <c r="J38" s="912"/>
      <c r="K38" s="912"/>
      <c r="L38" s="912"/>
      <c r="M38" s="912"/>
      <c r="N38" s="912"/>
      <c r="O38" s="912"/>
      <c r="P38" s="912"/>
      <c r="Q38" s="912"/>
      <c r="R38" s="912"/>
    </row>
    <row r="39" spans="1:18" ht="55.5" customHeight="1" x14ac:dyDescent="0.2">
      <c r="A39" s="89" t="s">
        <v>267</v>
      </c>
      <c r="B39" s="916" t="s">
        <v>389</v>
      </c>
      <c r="C39" s="916"/>
      <c r="D39" s="916"/>
      <c r="E39" s="916"/>
      <c r="F39" s="916"/>
      <c r="G39" s="916"/>
      <c r="H39" s="916"/>
      <c r="I39" s="916"/>
      <c r="J39" s="916"/>
      <c r="K39" s="916"/>
      <c r="L39" s="916"/>
      <c r="M39" s="916"/>
      <c r="N39" s="916"/>
      <c r="O39" s="916"/>
      <c r="P39" s="916"/>
      <c r="Q39" s="916"/>
      <c r="R39" s="189"/>
    </row>
    <row r="40" spans="1:18" ht="17.25" customHeight="1" x14ac:dyDescent="0.2">
      <c r="A40" s="89" t="s">
        <v>268</v>
      </c>
      <c r="B40" s="916" t="s">
        <v>390</v>
      </c>
      <c r="C40" s="916"/>
      <c r="D40" s="916"/>
      <c r="E40" s="916"/>
      <c r="F40" s="916"/>
      <c r="G40" s="916"/>
      <c r="H40" s="916"/>
      <c r="I40" s="916"/>
      <c r="J40" s="916"/>
      <c r="K40" s="916"/>
      <c r="L40" s="916"/>
      <c r="M40" s="916"/>
      <c r="N40" s="916"/>
      <c r="O40" s="916"/>
      <c r="P40" s="916"/>
      <c r="Q40" s="916"/>
      <c r="R40" s="189"/>
    </row>
    <row r="41" spans="1:18" ht="57.75" customHeight="1" x14ac:dyDescent="0.2">
      <c r="A41" s="89" t="s">
        <v>319</v>
      </c>
      <c r="B41" s="916" t="s">
        <v>391</v>
      </c>
      <c r="C41" s="916"/>
      <c r="D41" s="916"/>
      <c r="E41" s="916"/>
      <c r="F41" s="916"/>
      <c r="G41" s="916"/>
      <c r="H41" s="916"/>
      <c r="I41" s="916"/>
      <c r="J41" s="916"/>
      <c r="K41" s="916"/>
      <c r="L41" s="916"/>
      <c r="M41" s="916"/>
      <c r="N41" s="916"/>
      <c r="O41" s="916"/>
      <c r="P41" s="916"/>
      <c r="Q41" s="916"/>
      <c r="R41" s="189"/>
    </row>
    <row r="42" spans="1:18" ht="30" customHeight="1" x14ac:dyDescent="0.2">
      <c r="A42" s="89" t="s">
        <v>321</v>
      </c>
      <c r="B42" s="916" t="s">
        <v>392</v>
      </c>
      <c r="C42" s="916"/>
      <c r="D42" s="916"/>
      <c r="E42" s="916"/>
      <c r="F42" s="916"/>
      <c r="G42" s="916"/>
      <c r="H42" s="916"/>
      <c r="I42" s="916"/>
      <c r="J42" s="916"/>
      <c r="K42" s="916"/>
      <c r="L42" s="916"/>
      <c r="M42" s="916"/>
      <c r="N42" s="916"/>
      <c r="O42" s="916"/>
      <c r="P42" s="916"/>
      <c r="Q42" s="916"/>
      <c r="R42" s="189"/>
    </row>
    <row r="43" spans="1:18" ht="31.8" customHeight="1" x14ac:dyDescent="0.2">
      <c r="A43" s="89" t="s">
        <v>323</v>
      </c>
      <c r="B43" s="916" t="s">
        <v>393</v>
      </c>
      <c r="C43" s="916"/>
      <c r="D43" s="916"/>
      <c r="E43" s="916"/>
      <c r="F43" s="916"/>
      <c r="G43" s="916"/>
      <c r="H43" s="916"/>
      <c r="I43" s="916"/>
      <c r="J43" s="916"/>
      <c r="K43" s="916"/>
      <c r="L43" s="916"/>
      <c r="M43" s="916"/>
      <c r="N43" s="916"/>
      <c r="O43" s="916"/>
      <c r="P43" s="916"/>
      <c r="Q43" s="916"/>
      <c r="R43" s="189"/>
    </row>
    <row r="44" spans="1:18" ht="30.75" customHeight="1" x14ac:dyDescent="0.2">
      <c r="A44" s="89" t="s">
        <v>394</v>
      </c>
      <c r="B44" s="916" t="s">
        <v>395</v>
      </c>
      <c r="C44" s="916"/>
      <c r="D44" s="916"/>
      <c r="E44" s="916"/>
      <c r="F44" s="916"/>
      <c r="G44" s="916"/>
      <c r="H44" s="916"/>
      <c r="I44" s="916"/>
      <c r="J44" s="916"/>
      <c r="K44" s="916"/>
      <c r="L44" s="916"/>
      <c r="M44" s="916"/>
      <c r="N44" s="916"/>
      <c r="O44" s="916"/>
      <c r="P44" s="916"/>
      <c r="Q44" s="916"/>
      <c r="R44" s="189"/>
    </row>
    <row r="45" spans="1:18" ht="52.8" customHeight="1" x14ac:dyDescent="0.2">
      <c r="A45" s="89" t="s">
        <v>396</v>
      </c>
      <c r="B45" s="916" t="s">
        <v>654</v>
      </c>
      <c r="C45" s="916"/>
      <c r="D45" s="916"/>
      <c r="E45" s="916"/>
      <c r="F45" s="916"/>
      <c r="G45" s="916"/>
      <c r="H45" s="916"/>
      <c r="I45" s="916"/>
      <c r="J45" s="916"/>
      <c r="K45" s="916"/>
      <c r="L45" s="916"/>
      <c r="M45" s="916"/>
      <c r="N45" s="916"/>
      <c r="O45" s="916"/>
      <c r="P45" s="916"/>
      <c r="Q45" s="916"/>
      <c r="R45" s="298"/>
    </row>
    <row r="46" spans="1:18" ht="45" customHeight="1" x14ac:dyDescent="0.2">
      <c r="A46" s="89" t="s">
        <v>398</v>
      </c>
      <c r="B46" s="916" t="s">
        <v>397</v>
      </c>
      <c r="C46" s="916"/>
      <c r="D46" s="916"/>
      <c r="E46" s="916"/>
      <c r="F46" s="916"/>
      <c r="G46" s="916"/>
      <c r="H46" s="916"/>
      <c r="I46" s="916"/>
      <c r="J46" s="916"/>
      <c r="K46" s="916"/>
      <c r="L46" s="916"/>
      <c r="M46" s="916"/>
      <c r="N46" s="916"/>
      <c r="O46" s="916"/>
      <c r="P46" s="916"/>
      <c r="Q46" s="916"/>
      <c r="R46" s="189"/>
    </row>
    <row r="47" spans="1:18" ht="29.25" customHeight="1" x14ac:dyDescent="0.2">
      <c r="A47" s="89" t="s">
        <v>653</v>
      </c>
      <c r="B47" s="916" t="s">
        <v>399</v>
      </c>
      <c r="C47" s="916"/>
      <c r="D47" s="916"/>
      <c r="E47" s="916"/>
      <c r="F47" s="916"/>
      <c r="G47" s="916"/>
      <c r="H47" s="916"/>
      <c r="I47" s="916"/>
      <c r="J47" s="916"/>
      <c r="K47" s="916"/>
      <c r="L47" s="916"/>
      <c r="M47" s="916"/>
      <c r="N47" s="916"/>
      <c r="O47" s="916"/>
      <c r="P47" s="916"/>
      <c r="Q47" s="916"/>
      <c r="R47" s="189"/>
    </row>
    <row r="48" spans="1:18" x14ac:dyDescent="0.2">
      <c r="A48" s="172"/>
      <c r="B48" s="173"/>
      <c r="C48" s="173"/>
      <c r="D48" s="173"/>
      <c r="E48" s="173"/>
      <c r="F48" s="173"/>
      <c r="G48" s="173"/>
      <c r="H48" s="173"/>
      <c r="I48" s="173"/>
      <c r="J48" s="173"/>
      <c r="K48" s="173"/>
      <c r="L48" s="173"/>
      <c r="M48" s="173"/>
      <c r="N48" s="173"/>
      <c r="O48" s="173"/>
      <c r="P48" s="173"/>
      <c r="Q48" s="173"/>
      <c r="R48" s="174"/>
    </row>
  </sheetData>
  <mergeCells count="37">
    <mergeCell ref="A4:R4"/>
    <mergeCell ref="A1:R1"/>
    <mergeCell ref="A3:R3"/>
    <mergeCell ref="B32:P32"/>
    <mergeCell ref="Q32:R32"/>
    <mergeCell ref="A13:P13"/>
    <mergeCell ref="Q13:R13"/>
    <mergeCell ref="A6:P6"/>
    <mergeCell ref="Q6:R6"/>
    <mergeCell ref="A7:P7"/>
    <mergeCell ref="Q7:R7"/>
    <mergeCell ref="Q8:R8"/>
    <mergeCell ref="B11:C11"/>
    <mergeCell ref="G11:H11"/>
    <mergeCell ref="N11:P11"/>
    <mergeCell ref="Q11:R11"/>
    <mergeCell ref="B44:Q44"/>
    <mergeCell ref="B46:Q46"/>
    <mergeCell ref="B47:Q47"/>
    <mergeCell ref="B38:R38"/>
    <mergeCell ref="B39:Q39"/>
    <mergeCell ref="B40:Q40"/>
    <mergeCell ref="B41:Q41"/>
    <mergeCell ref="B42:Q42"/>
    <mergeCell ref="B43:Q43"/>
    <mergeCell ref="B45:Q45"/>
    <mergeCell ref="A33:O33"/>
    <mergeCell ref="Q33:R33"/>
    <mergeCell ref="A20:B20"/>
    <mergeCell ref="C20:P20"/>
    <mergeCell ref="B21:P21"/>
    <mergeCell ref="B22:P22"/>
    <mergeCell ref="C28:M28"/>
    <mergeCell ref="A30:P30"/>
    <mergeCell ref="Q30:R30"/>
    <mergeCell ref="A31:P31"/>
    <mergeCell ref="B25:P25"/>
  </mergeCells>
  <phoneticPr fontId="2"/>
  <printOptions horizontalCentered="1"/>
  <pageMargins left="0.55118110236220474" right="0.23622047244094491" top="0.47244094488188981" bottom="0.27559055118110237" header="0.31496062992125984" footer="0.19685039370078741"/>
  <pageSetup paperSize="9" scale="92" fitToHeight="0" orientation="portrait" r:id="rId1"/>
  <headerFooter alignWithMargins="0"/>
  <rowBreaks count="1" manualBreakCount="1">
    <brk id="31" max="1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14"/>
  <sheetViews>
    <sheetView view="pageBreakPreview" zoomScaleNormal="100" zoomScaleSheetLayoutView="100" workbookViewId="0">
      <selection sqref="A1:C1"/>
    </sheetView>
  </sheetViews>
  <sheetFormatPr defaultColWidth="9" defaultRowHeight="13.2" x14ac:dyDescent="0.2"/>
  <cols>
    <col min="1" max="1" width="9" style="190"/>
    <col min="2" max="2" width="78.88671875" style="190" customWidth="1"/>
    <col min="3" max="3" width="11.44140625" style="191" bestFit="1" customWidth="1"/>
    <col min="4" max="16384" width="9" style="190"/>
  </cols>
  <sheetData>
    <row r="1" spans="1:5" ht="20.399999999999999" customHeight="1" x14ac:dyDescent="0.25">
      <c r="A1" s="928" t="s">
        <v>400</v>
      </c>
      <c r="B1" s="928"/>
      <c r="C1" s="928"/>
    </row>
    <row r="2" spans="1:5" ht="20.399999999999999" customHeight="1" x14ac:dyDescent="0.25">
      <c r="A2" s="82"/>
      <c r="B2" s="82"/>
      <c r="C2" s="82"/>
    </row>
    <row r="3" spans="1:5" ht="20.399999999999999" customHeight="1" x14ac:dyDescent="0.2">
      <c r="A3" s="919" t="s">
        <v>614</v>
      </c>
      <c r="B3" s="919"/>
      <c r="C3" s="919"/>
    </row>
    <row r="4" spans="1:5" ht="20.399999999999999" customHeight="1" x14ac:dyDescent="0.2">
      <c r="A4" s="919" t="s">
        <v>613</v>
      </c>
      <c r="B4" s="919"/>
      <c r="C4" s="919"/>
    </row>
    <row r="5" spans="1:5" ht="13.8" thickBot="1" x14ac:dyDescent="0.25"/>
    <row r="6" spans="1:5" s="191" customFormat="1" ht="13.8" thickBot="1" x14ac:dyDescent="0.25">
      <c r="A6" s="973" t="s">
        <v>270</v>
      </c>
      <c r="B6" s="974"/>
      <c r="C6" s="192" t="s">
        <v>263</v>
      </c>
    </row>
    <row r="7" spans="1:5" s="194" customFormat="1" ht="54.75" customHeight="1" x14ac:dyDescent="0.2">
      <c r="A7" s="975" t="s">
        <v>401</v>
      </c>
      <c r="B7" s="976"/>
      <c r="C7" s="193" t="s">
        <v>264</v>
      </c>
    </row>
    <row r="8" spans="1:5" s="194" customFormat="1" ht="50.25" customHeight="1" x14ac:dyDescent="0.2">
      <c r="A8" s="977" t="s">
        <v>402</v>
      </c>
      <c r="B8" s="978"/>
      <c r="C8" s="195" t="s">
        <v>264</v>
      </c>
      <c r="D8" s="196"/>
      <c r="E8" s="197"/>
    </row>
    <row r="9" spans="1:5" ht="38.25" customHeight="1" thickBot="1" x14ac:dyDescent="0.25">
      <c r="A9" s="971" t="s">
        <v>265</v>
      </c>
      <c r="B9" s="972"/>
      <c r="C9" s="198" t="s">
        <v>264</v>
      </c>
    </row>
    <row r="12" spans="1:5" x14ac:dyDescent="0.2">
      <c r="A12" s="190" t="s">
        <v>266</v>
      </c>
    </row>
    <row r="13" spans="1:5" s="200" customFormat="1" x14ac:dyDescent="0.2">
      <c r="A13" s="246" t="s">
        <v>560</v>
      </c>
      <c r="C13" s="201"/>
    </row>
    <row r="14" spans="1:5" s="200" customFormat="1" x14ac:dyDescent="0.2">
      <c r="A14" s="81" t="s">
        <v>559</v>
      </c>
      <c r="C14" s="201"/>
    </row>
  </sheetData>
  <mergeCells count="7">
    <mergeCell ref="A9:B9"/>
    <mergeCell ref="A1:C1"/>
    <mergeCell ref="A3:C3"/>
    <mergeCell ref="A4:C4"/>
    <mergeCell ref="A6:B6"/>
    <mergeCell ref="A7:B7"/>
    <mergeCell ref="A8:B8"/>
  </mergeCells>
  <phoneticPr fontId="2"/>
  <pageMargins left="0.59" right="0.28000000000000003" top="0.98399999999999999" bottom="0.98399999999999999" header="0.51200000000000001" footer="0.51200000000000001"/>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8"/>
  <sheetViews>
    <sheetView view="pageBreakPreview" zoomScaleNormal="100" zoomScaleSheetLayoutView="100" workbookViewId="0">
      <selection sqref="A1:Q1"/>
    </sheetView>
  </sheetViews>
  <sheetFormatPr defaultColWidth="9" defaultRowHeight="13.2" x14ac:dyDescent="0.2"/>
  <cols>
    <col min="1" max="1" width="7" style="202" customWidth="1"/>
    <col min="2" max="2" width="8.109375" style="202" customWidth="1"/>
    <col min="3" max="15" width="5.6640625" style="202" customWidth="1"/>
    <col min="16" max="17" width="6.6640625" style="207" customWidth="1"/>
    <col min="18" max="16384" width="9" style="202"/>
  </cols>
  <sheetData>
    <row r="1" spans="1:17" ht="21" customHeight="1" x14ac:dyDescent="0.25">
      <c r="A1" s="870" t="s">
        <v>403</v>
      </c>
      <c r="B1" s="870"/>
      <c r="C1" s="870"/>
      <c r="D1" s="870"/>
      <c r="E1" s="870"/>
      <c r="F1" s="870"/>
      <c r="G1" s="870"/>
      <c r="H1" s="870"/>
      <c r="I1" s="870"/>
      <c r="J1" s="870"/>
      <c r="K1" s="870"/>
      <c r="L1" s="870"/>
      <c r="M1" s="870"/>
      <c r="N1" s="870"/>
      <c r="O1" s="870"/>
      <c r="P1" s="870"/>
      <c r="Q1" s="870"/>
    </row>
    <row r="2" spans="1:17" ht="21" customHeight="1" x14ac:dyDescent="0.25">
      <c r="A2" s="262"/>
      <c r="B2" s="262"/>
      <c r="C2" s="262"/>
      <c r="D2" s="262"/>
      <c r="E2" s="262"/>
      <c r="F2" s="262"/>
      <c r="G2" s="262"/>
      <c r="H2" s="262"/>
      <c r="I2" s="262"/>
      <c r="J2" s="262"/>
      <c r="K2" s="262"/>
      <c r="L2" s="262"/>
      <c r="M2" s="262"/>
      <c r="N2" s="262"/>
      <c r="O2" s="262"/>
      <c r="P2" s="262"/>
      <c r="Q2" s="267"/>
    </row>
    <row r="3" spans="1:17" ht="21" customHeight="1" x14ac:dyDescent="0.2">
      <c r="A3" s="871" t="s">
        <v>614</v>
      </c>
      <c r="B3" s="871"/>
      <c r="C3" s="871"/>
      <c r="D3" s="871"/>
      <c r="E3" s="871"/>
      <c r="F3" s="871"/>
      <c r="G3" s="871"/>
      <c r="H3" s="871"/>
      <c r="I3" s="871"/>
      <c r="J3" s="871"/>
      <c r="K3" s="871"/>
      <c r="L3" s="871"/>
      <c r="M3" s="871"/>
      <c r="N3" s="871"/>
      <c r="O3" s="871"/>
      <c r="P3" s="871"/>
      <c r="Q3" s="871"/>
    </row>
    <row r="4" spans="1:17" ht="21" customHeight="1" x14ac:dyDescent="0.2">
      <c r="A4" s="871" t="s">
        <v>613</v>
      </c>
      <c r="B4" s="871"/>
      <c r="C4" s="871"/>
      <c r="D4" s="871"/>
      <c r="E4" s="871"/>
      <c r="F4" s="871"/>
      <c r="G4" s="871"/>
      <c r="H4" s="871"/>
      <c r="I4" s="871"/>
      <c r="J4" s="871"/>
      <c r="K4" s="871"/>
      <c r="L4" s="871"/>
      <c r="M4" s="871"/>
      <c r="N4" s="871"/>
      <c r="O4" s="871"/>
      <c r="P4" s="871"/>
      <c r="Q4" s="871"/>
    </row>
    <row r="5" spans="1:17" ht="13.8" customHeight="1" thickBot="1" x14ac:dyDescent="0.3">
      <c r="A5" s="204"/>
      <c r="P5" s="92"/>
      <c r="Q5" s="92"/>
    </row>
    <row r="6" spans="1:17" s="207" customFormat="1" ht="23.25" customHeight="1" thickBot="1" x14ac:dyDescent="0.25">
      <c r="A6" s="979" t="s">
        <v>275</v>
      </c>
      <c r="B6" s="980"/>
      <c r="C6" s="205"/>
      <c r="D6" s="206" t="s">
        <v>404</v>
      </c>
      <c r="E6" s="205"/>
      <c r="F6" s="205"/>
      <c r="G6" s="205"/>
      <c r="H6" s="205"/>
      <c r="I6" s="205"/>
      <c r="J6" s="205"/>
      <c r="K6" s="205"/>
      <c r="L6" s="205"/>
      <c r="M6" s="205"/>
      <c r="N6" s="205"/>
      <c r="O6" s="205"/>
      <c r="P6" s="981" t="s">
        <v>263</v>
      </c>
      <c r="Q6" s="982"/>
    </row>
    <row r="7" spans="1:17" s="208" customFormat="1" ht="37.5" customHeight="1" x14ac:dyDescent="0.2">
      <c r="A7" s="983" t="s">
        <v>405</v>
      </c>
      <c r="B7" s="984"/>
      <c r="C7" s="984"/>
      <c r="D7" s="984"/>
      <c r="E7" s="984"/>
      <c r="F7" s="984"/>
      <c r="G7" s="984"/>
      <c r="H7" s="984"/>
      <c r="I7" s="984"/>
      <c r="J7" s="984"/>
      <c r="K7" s="984"/>
      <c r="L7" s="984"/>
      <c r="M7" s="984"/>
      <c r="N7" s="984"/>
      <c r="O7" s="875"/>
      <c r="P7" s="985" t="s">
        <v>264</v>
      </c>
      <c r="Q7" s="986"/>
    </row>
    <row r="8" spans="1:17" s="208" customFormat="1" ht="54.75" customHeight="1" x14ac:dyDescent="0.2">
      <c r="A8" s="865" t="s">
        <v>406</v>
      </c>
      <c r="B8" s="992"/>
      <c r="C8" s="992"/>
      <c r="D8" s="992"/>
      <c r="E8" s="992"/>
      <c r="F8" s="992"/>
      <c r="G8" s="992"/>
      <c r="H8" s="992"/>
      <c r="I8" s="992"/>
      <c r="J8" s="992"/>
      <c r="K8" s="992"/>
      <c r="L8" s="992"/>
      <c r="M8" s="992"/>
      <c r="N8" s="992"/>
      <c r="O8" s="866"/>
      <c r="P8" s="987" t="s">
        <v>264</v>
      </c>
      <c r="Q8" s="988"/>
    </row>
    <row r="9" spans="1:17" s="208" customFormat="1" ht="37.5" customHeight="1" x14ac:dyDescent="0.2">
      <c r="A9" s="865" t="s">
        <v>407</v>
      </c>
      <c r="B9" s="992"/>
      <c r="C9" s="992"/>
      <c r="D9" s="992"/>
      <c r="E9" s="992"/>
      <c r="F9" s="992"/>
      <c r="G9" s="992"/>
      <c r="H9" s="992"/>
      <c r="I9" s="992"/>
      <c r="J9" s="992"/>
      <c r="K9" s="992"/>
      <c r="L9" s="992"/>
      <c r="M9" s="992"/>
      <c r="N9" s="992"/>
      <c r="O9" s="866"/>
      <c r="P9" s="993" t="s">
        <v>264</v>
      </c>
      <c r="Q9" s="994"/>
    </row>
    <row r="10" spans="1:17" s="208" customFormat="1" ht="37.5" customHeight="1" x14ac:dyDescent="0.2">
      <c r="A10" s="991" t="s">
        <v>408</v>
      </c>
      <c r="B10" s="992"/>
      <c r="C10" s="992"/>
      <c r="D10" s="992"/>
      <c r="E10" s="992"/>
      <c r="F10" s="992"/>
      <c r="G10" s="992"/>
      <c r="H10" s="992"/>
      <c r="I10" s="992"/>
      <c r="J10" s="992"/>
      <c r="K10" s="992"/>
      <c r="L10" s="992"/>
      <c r="M10" s="992"/>
      <c r="N10" s="992"/>
      <c r="O10" s="866"/>
      <c r="P10" s="993" t="s">
        <v>264</v>
      </c>
      <c r="Q10" s="994"/>
    </row>
    <row r="11" spans="1:17" s="208" customFormat="1" ht="37.5" customHeight="1" thickBot="1" x14ac:dyDescent="0.25">
      <c r="A11" s="995" t="s">
        <v>409</v>
      </c>
      <c r="B11" s="996"/>
      <c r="C11" s="996"/>
      <c r="D11" s="996"/>
      <c r="E11" s="996"/>
      <c r="F11" s="996"/>
      <c r="G11" s="996"/>
      <c r="H11" s="996"/>
      <c r="I11" s="996"/>
      <c r="J11" s="996"/>
      <c r="K11" s="996"/>
      <c r="L11" s="996"/>
      <c r="M11" s="996"/>
      <c r="N11" s="996"/>
      <c r="O11" s="997"/>
      <c r="P11" s="998" t="s">
        <v>264</v>
      </c>
      <c r="Q11" s="999"/>
    </row>
    <row r="12" spans="1:17" s="208" customFormat="1" ht="11.25" customHeight="1" x14ac:dyDescent="0.2">
      <c r="A12" s="209"/>
      <c r="B12" s="210"/>
      <c r="C12" s="210"/>
      <c r="D12" s="210"/>
      <c r="E12" s="210"/>
      <c r="F12" s="210"/>
      <c r="G12" s="210"/>
      <c r="H12" s="210"/>
      <c r="I12" s="210"/>
      <c r="J12" s="210"/>
      <c r="K12" s="210"/>
      <c r="L12" s="210"/>
      <c r="M12" s="210"/>
      <c r="N12" s="210"/>
      <c r="O12" s="210"/>
      <c r="P12" s="211"/>
      <c r="Q12" s="211"/>
    </row>
    <row r="13" spans="1:17" ht="28.8" customHeight="1" x14ac:dyDescent="0.2">
      <c r="A13" s="1000" t="s">
        <v>312</v>
      </c>
      <c r="B13" s="1001"/>
      <c r="C13" s="1001"/>
    </row>
    <row r="14" spans="1:17" s="212" customFormat="1" ht="30.75" customHeight="1" x14ac:dyDescent="0.2">
      <c r="A14" s="989" t="s">
        <v>410</v>
      </c>
      <c r="B14" s="990"/>
      <c r="C14" s="990"/>
      <c r="D14" s="990"/>
      <c r="E14" s="990"/>
      <c r="F14" s="990"/>
      <c r="G14" s="990"/>
      <c r="H14" s="990"/>
      <c r="I14" s="990"/>
      <c r="J14" s="990"/>
      <c r="K14" s="990"/>
      <c r="L14" s="990"/>
      <c r="M14" s="990"/>
      <c r="N14" s="990"/>
      <c r="O14" s="990"/>
      <c r="P14" s="990"/>
      <c r="Q14" s="990"/>
    </row>
    <row r="15" spans="1:17" s="212" customFormat="1" ht="71.400000000000006" customHeight="1" x14ac:dyDescent="0.2">
      <c r="A15" s="989" t="s">
        <v>411</v>
      </c>
      <c r="B15" s="990"/>
      <c r="C15" s="990"/>
      <c r="D15" s="990"/>
      <c r="E15" s="990"/>
      <c r="F15" s="990"/>
      <c r="G15" s="990"/>
      <c r="H15" s="990"/>
      <c r="I15" s="990"/>
      <c r="J15" s="990"/>
      <c r="K15" s="990"/>
      <c r="L15" s="990"/>
      <c r="M15" s="990"/>
      <c r="N15" s="990"/>
      <c r="O15" s="990"/>
      <c r="P15" s="990"/>
      <c r="Q15" s="990"/>
    </row>
    <row r="16" spans="1:17" s="212" customFormat="1" ht="123" customHeight="1" x14ac:dyDescent="0.2">
      <c r="A16" s="989" t="s">
        <v>412</v>
      </c>
      <c r="B16" s="990"/>
      <c r="C16" s="990"/>
      <c r="D16" s="990"/>
      <c r="E16" s="990"/>
      <c r="F16" s="990"/>
      <c r="G16" s="990"/>
      <c r="H16" s="990"/>
      <c r="I16" s="990"/>
      <c r="J16" s="990"/>
      <c r="K16" s="990"/>
      <c r="L16" s="990"/>
      <c r="M16" s="990"/>
      <c r="N16" s="990"/>
      <c r="O16" s="990"/>
      <c r="P16" s="990"/>
      <c r="Q16" s="990"/>
    </row>
    <row r="17" spans="1:17" s="212" customFormat="1" ht="58.8" customHeight="1" x14ac:dyDescent="0.2">
      <c r="A17" s="989" t="s">
        <v>413</v>
      </c>
      <c r="B17" s="990"/>
      <c r="C17" s="990"/>
      <c r="D17" s="990"/>
      <c r="E17" s="990"/>
      <c r="F17" s="990"/>
      <c r="G17" s="990"/>
      <c r="H17" s="990"/>
      <c r="I17" s="990"/>
      <c r="J17" s="990"/>
      <c r="K17" s="990"/>
      <c r="L17" s="990"/>
      <c r="M17" s="990"/>
      <c r="N17" s="990"/>
      <c r="O17" s="990"/>
      <c r="P17" s="990"/>
      <c r="Q17" s="990"/>
    </row>
    <row r="18" spans="1:17" s="212" customFormat="1" ht="128.4" customHeight="1" x14ac:dyDescent="0.2">
      <c r="A18" s="989" t="s">
        <v>414</v>
      </c>
      <c r="B18" s="990"/>
      <c r="C18" s="990"/>
      <c r="D18" s="990"/>
      <c r="E18" s="990"/>
      <c r="F18" s="990"/>
      <c r="G18" s="990"/>
      <c r="H18" s="990"/>
      <c r="I18" s="990"/>
      <c r="J18" s="990"/>
      <c r="K18" s="990"/>
      <c r="L18" s="990"/>
      <c r="M18" s="990"/>
      <c r="N18" s="990"/>
      <c r="O18" s="990"/>
      <c r="P18" s="990"/>
      <c r="Q18" s="990"/>
    </row>
  </sheetData>
  <mergeCells count="21">
    <mergeCell ref="A1:Q1"/>
    <mergeCell ref="A18:Q18"/>
    <mergeCell ref="A10:O10"/>
    <mergeCell ref="P10:Q10"/>
    <mergeCell ref="A11:O11"/>
    <mergeCell ref="P11:Q11"/>
    <mergeCell ref="A13:C13"/>
    <mergeCell ref="A14:Q14"/>
    <mergeCell ref="A3:Q3"/>
    <mergeCell ref="A4:Q4"/>
    <mergeCell ref="A15:Q15"/>
    <mergeCell ref="A16:Q16"/>
    <mergeCell ref="A17:Q17"/>
    <mergeCell ref="A9:O9"/>
    <mergeCell ref="P9:Q9"/>
    <mergeCell ref="A8:O8"/>
    <mergeCell ref="A6:B6"/>
    <mergeCell ref="P6:Q6"/>
    <mergeCell ref="A7:O7"/>
    <mergeCell ref="P7:Q7"/>
    <mergeCell ref="P8:Q8"/>
  </mergeCells>
  <phoneticPr fontId="2"/>
  <printOptions horizontalCentered="1"/>
  <pageMargins left="0.55118110236220474" right="0.23622047244094491" top="0.47244094488188981" bottom="0.27559055118110237" header="0.31496062992125984" footer="0.19685039370078741"/>
  <pageSetup paperSize="9" scale="9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Q19"/>
  <sheetViews>
    <sheetView view="pageBreakPreview" zoomScaleNormal="100" zoomScaleSheetLayoutView="100" workbookViewId="0">
      <selection sqref="A1:Q1"/>
    </sheetView>
  </sheetViews>
  <sheetFormatPr defaultColWidth="9" defaultRowHeight="13.2" x14ac:dyDescent="0.2"/>
  <cols>
    <col min="1" max="1" width="7" style="202" customWidth="1"/>
    <col min="2" max="2" width="8.109375" style="202" customWidth="1"/>
    <col min="3" max="15" width="5.6640625" style="202" customWidth="1"/>
    <col min="16" max="17" width="6.6640625" style="207" customWidth="1"/>
    <col min="18" max="16384" width="9" style="202"/>
  </cols>
  <sheetData>
    <row r="1" spans="1:17" ht="21" customHeight="1" x14ac:dyDescent="0.25">
      <c r="A1" s="1003" t="s">
        <v>415</v>
      </c>
      <c r="B1" s="1003"/>
      <c r="C1" s="1003"/>
      <c r="D1" s="1003"/>
      <c r="E1" s="1003"/>
      <c r="F1" s="1003"/>
      <c r="G1" s="1003"/>
      <c r="H1" s="1003"/>
      <c r="I1" s="1003"/>
      <c r="J1" s="1003"/>
      <c r="K1" s="1003"/>
      <c r="L1" s="1003"/>
      <c r="M1" s="1003"/>
      <c r="N1" s="1003"/>
      <c r="O1" s="1003"/>
      <c r="P1" s="1003"/>
      <c r="Q1" s="1003"/>
    </row>
    <row r="2" spans="1:17" ht="21" customHeight="1" x14ac:dyDescent="0.25">
      <c r="A2" s="267"/>
      <c r="B2" s="267"/>
      <c r="C2" s="267"/>
      <c r="D2" s="267"/>
      <c r="E2" s="267"/>
      <c r="F2" s="267"/>
      <c r="G2" s="267"/>
      <c r="H2" s="267"/>
      <c r="I2" s="267"/>
      <c r="J2" s="267"/>
      <c r="K2" s="267"/>
      <c r="L2" s="267"/>
      <c r="M2" s="267"/>
      <c r="N2" s="267"/>
      <c r="O2" s="267"/>
      <c r="P2" s="267"/>
      <c r="Q2" s="267"/>
    </row>
    <row r="3" spans="1:17" ht="21" customHeight="1" x14ac:dyDescent="0.2">
      <c r="A3" s="871" t="s">
        <v>614</v>
      </c>
      <c r="B3" s="871"/>
      <c r="C3" s="871"/>
      <c r="D3" s="871"/>
      <c r="E3" s="871"/>
      <c r="F3" s="871"/>
      <c r="G3" s="871"/>
      <c r="H3" s="871"/>
      <c r="I3" s="871"/>
      <c r="J3" s="871"/>
      <c r="K3" s="871"/>
      <c r="L3" s="871"/>
      <c r="M3" s="871"/>
      <c r="N3" s="871"/>
      <c r="O3" s="871"/>
      <c r="P3" s="871"/>
      <c r="Q3" s="871"/>
    </row>
    <row r="4" spans="1:17" ht="21" customHeight="1" x14ac:dyDescent="0.2">
      <c r="A4" s="871" t="s">
        <v>613</v>
      </c>
      <c r="B4" s="871"/>
      <c r="C4" s="871"/>
      <c r="D4" s="871"/>
      <c r="E4" s="871"/>
      <c r="F4" s="871"/>
      <c r="G4" s="871"/>
      <c r="H4" s="871"/>
      <c r="I4" s="871"/>
      <c r="J4" s="871"/>
      <c r="K4" s="871"/>
      <c r="L4" s="871"/>
      <c r="M4" s="871"/>
      <c r="N4" s="871"/>
      <c r="O4" s="871"/>
      <c r="P4" s="871"/>
      <c r="Q4" s="871"/>
    </row>
    <row r="5" spans="1:17" ht="13.8" customHeight="1" thickBot="1" x14ac:dyDescent="0.3">
      <c r="A5" s="204"/>
      <c r="P5" s="92"/>
      <c r="Q5" s="92"/>
    </row>
    <row r="6" spans="1:17" s="207" customFormat="1" ht="23.25" customHeight="1" thickBot="1" x14ac:dyDescent="0.25">
      <c r="A6" s="979" t="s">
        <v>275</v>
      </c>
      <c r="B6" s="980"/>
      <c r="C6" s="205"/>
      <c r="D6" s="206" t="s">
        <v>404</v>
      </c>
      <c r="E6" s="205"/>
      <c r="F6" s="205"/>
      <c r="G6" s="205"/>
      <c r="H6" s="205"/>
      <c r="I6" s="205"/>
      <c r="J6" s="205"/>
      <c r="K6" s="205"/>
      <c r="L6" s="205"/>
      <c r="M6" s="205"/>
      <c r="N6" s="205"/>
      <c r="O6" s="205"/>
      <c r="P6" s="981" t="s">
        <v>263</v>
      </c>
      <c r="Q6" s="982"/>
    </row>
    <row r="7" spans="1:17" s="208" customFormat="1" ht="30" customHeight="1" x14ac:dyDescent="0.2">
      <c r="A7" s="983" t="s">
        <v>405</v>
      </c>
      <c r="B7" s="984"/>
      <c r="C7" s="984"/>
      <c r="D7" s="984"/>
      <c r="E7" s="984"/>
      <c r="F7" s="984"/>
      <c r="G7" s="984"/>
      <c r="H7" s="984"/>
      <c r="I7" s="984"/>
      <c r="J7" s="984"/>
      <c r="K7" s="984"/>
      <c r="L7" s="984"/>
      <c r="M7" s="984"/>
      <c r="N7" s="984"/>
      <c r="O7" s="875"/>
      <c r="P7" s="985" t="s">
        <v>264</v>
      </c>
      <c r="Q7" s="986"/>
    </row>
    <row r="8" spans="1:17" s="208" customFormat="1" ht="37.5" customHeight="1" x14ac:dyDescent="0.2">
      <c r="A8" s="865" t="s">
        <v>416</v>
      </c>
      <c r="B8" s="992"/>
      <c r="C8" s="992"/>
      <c r="D8" s="992"/>
      <c r="E8" s="992"/>
      <c r="F8" s="992"/>
      <c r="G8" s="992"/>
      <c r="H8" s="992"/>
      <c r="I8" s="992"/>
      <c r="J8" s="992"/>
      <c r="K8" s="992"/>
      <c r="L8" s="992"/>
      <c r="M8" s="992"/>
      <c r="N8" s="992"/>
      <c r="O8" s="866"/>
      <c r="P8" s="987" t="s">
        <v>264</v>
      </c>
      <c r="Q8" s="988"/>
    </row>
    <row r="9" spans="1:17" s="208" customFormat="1" ht="37.5" customHeight="1" x14ac:dyDescent="0.2">
      <c r="A9" s="865" t="s">
        <v>417</v>
      </c>
      <c r="B9" s="992"/>
      <c r="C9" s="992"/>
      <c r="D9" s="992"/>
      <c r="E9" s="992"/>
      <c r="F9" s="992"/>
      <c r="G9" s="992"/>
      <c r="H9" s="992"/>
      <c r="I9" s="992"/>
      <c r="J9" s="992"/>
      <c r="K9" s="992"/>
      <c r="L9" s="992"/>
      <c r="M9" s="992"/>
      <c r="N9" s="992"/>
      <c r="O9" s="866"/>
      <c r="P9" s="993" t="s">
        <v>264</v>
      </c>
      <c r="Q9" s="994"/>
    </row>
    <row r="10" spans="1:17" s="208" customFormat="1" ht="27" customHeight="1" x14ac:dyDescent="0.2">
      <c r="A10" s="991" t="s">
        <v>418</v>
      </c>
      <c r="B10" s="992"/>
      <c r="C10" s="992"/>
      <c r="D10" s="992"/>
      <c r="E10" s="992"/>
      <c r="F10" s="992"/>
      <c r="G10" s="992"/>
      <c r="H10" s="992"/>
      <c r="I10" s="992"/>
      <c r="J10" s="992"/>
      <c r="K10" s="992"/>
      <c r="L10" s="992"/>
      <c r="M10" s="992"/>
      <c r="N10" s="992"/>
      <c r="O10" s="866"/>
      <c r="P10" s="993" t="s">
        <v>264</v>
      </c>
      <c r="Q10" s="994"/>
    </row>
    <row r="11" spans="1:17" s="208" customFormat="1" ht="37.5" customHeight="1" x14ac:dyDescent="0.2">
      <c r="A11" s="991" t="s">
        <v>408</v>
      </c>
      <c r="B11" s="992"/>
      <c r="C11" s="992"/>
      <c r="D11" s="992"/>
      <c r="E11" s="992"/>
      <c r="F11" s="992"/>
      <c r="G11" s="992"/>
      <c r="H11" s="992"/>
      <c r="I11" s="992"/>
      <c r="J11" s="992"/>
      <c r="K11" s="992"/>
      <c r="L11" s="992"/>
      <c r="M11" s="992"/>
      <c r="N11" s="992"/>
      <c r="O11" s="866"/>
      <c r="P11" s="993" t="s">
        <v>264</v>
      </c>
      <c r="Q11" s="994"/>
    </row>
    <row r="12" spans="1:17" s="208" customFormat="1" ht="28.8" customHeight="1" thickBot="1" x14ac:dyDescent="0.25">
      <c r="A12" s="995" t="s">
        <v>409</v>
      </c>
      <c r="B12" s="996"/>
      <c r="C12" s="996"/>
      <c r="D12" s="996"/>
      <c r="E12" s="996"/>
      <c r="F12" s="996"/>
      <c r="G12" s="996"/>
      <c r="H12" s="996"/>
      <c r="I12" s="996"/>
      <c r="J12" s="996"/>
      <c r="K12" s="996"/>
      <c r="L12" s="996"/>
      <c r="M12" s="996"/>
      <c r="N12" s="996"/>
      <c r="O12" s="997"/>
      <c r="P12" s="998" t="s">
        <v>264</v>
      </c>
      <c r="Q12" s="999"/>
    </row>
    <row r="13" spans="1:17" s="208" customFormat="1" ht="11.25" customHeight="1" x14ac:dyDescent="0.2">
      <c r="A13" s="209"/>
      <c r="B13" s="210"/>
      <c r="C13" s="210"/>
      <c r="D13" s="210"/>
      <c r="E13" s="210"/>
      <c r="F13" s="210"/>
      <c r="G13" s="210"/>
      <c r="H13" s="210"/>
      <c r="I13" s="210"/>
      <c r="J13" s="210"/>
      <c r="K13" s="210"/>
      <c r="L13" s="210"/>
      <c r="M13" s="210"/>
      <c r="N13" s="210"/>
      <c r="O13" s="210"/>
      <c r="P13" s="211"/>
      <c r="Q13" s="211"/>
    </row>
    <row r="14" spans="1:17" ht="20.399999999999999" customHeight="1" x14ac:dyDescent="0.2">
      <c r="A14" s="1001" t="s">
        <v>312</v>
      </c>
      <c r="B14" s="1001"/>
      <c r="C14" s="1001"/>
    </row>
    <row r="15" spans="1:17" s="212" customFormat="1" ht="34.200000000000003" customHeight="1" x14ac:dyDescent="0.2">
      <c r="A15" s="1002" t="s">
        <v>561</v>
      </c>
      <c r="B15" s="990"/>
      <c r="C15" s="990"/>
      <c r="D15" s="990"/>
      <c r="E15" s="990"/>
      <c r="F15" s="990"/>
      <c r="G15" s="990"/>
      <c r="H15" s="990"/>
      <c r="I15" s="990"/>
      <c r="J15" s="990"/>
      <c r="K15" s="990"/>
      <c r="L15" s="990"/>
      <c r="M15" s="990"/>
      <c r="N15" s="990"/>
      <c r="O15" s="990"/>
      <c r="P15" s="990"/>
      <c r="Q15" s="990"/>
    </row>
    <row r="16" spans="1:17" s="212" customFormat="1" ht="64.5" customHeight="1" x14ac:dyDescent="0.2">
      <c r="A16" s="989" t="s">
        <v>419</v>
      </c>
      <c r="B16" s="990"/>
      <c r="C16" s="990"/>
      <c r="D16" s="990"/>
      <c r="E16" s="990"/>
      <c r="F16" s="990"/>
      <c r="G16" s="990"/>
      <c r="H16" s="990"/>
      <c r="I16" s="990"/>
      <c r="J16" s="990"/>
      <c r="K16" s="990"/>
      <c r="L16" s="990"/>
      <c r="M16" s="990"/>
      <c r="N16" s="990"/>
      <c r="O16" s="990"/>
      <c r="P16" s="990"/>
      <c r="Q16" s="990"/>
    </row>
    <row r="17" spans="1:17" s="212" customFormat="1" ht="309" customHeight="1" x14ac:dyDescent="0.2">
      <c r="A17" s="1002" t="s">
        <v>562</v>
      </c>
      <c r="B17" s="990"/>
      <c r="C17" s="990"/>
      <c r="D17" s="990"/>
      <c r="E17" s="990"/>
      <c r="F17" s="990"/>
      <c r="G17" s="990"/>
      <c r="H17" s="990"/>
      <c r="I17" s="990"/>
      <c r="J17" s="990"/>
      <c r="K17" s="990"/>
      <c r="L17" s="990"/>
      <c r="M17" s="990"/>
      <c r="N17" s="990"/>
      <c r="O17" s="990"/>
      <c r="P17" s="990"/>
      <c r="Q17" s="990"/>
    </row>
    <row r="18" spans="1:17" s="212" customFormat="1" ht="292.5" customHeight="1" x14ac:dyDescent="0.2">
      <c r="A18" s="989" t="s">
        <v>420</v>
      </c>
      <c r="B18" s="990"/>
      <c r="C18" s="990"/>
      <c r="D18" s="990"/>
      <c r="E18" s="990"/>
      <c r="F18" s="990"/>
      <c r="G18" s="990"/>
      <c r="H18" s="990"/>
      <c r="I18" s="990"/>
      <c r="J18" s="990"/>
      <c r="K18" s="990"/>
      <c r="L18" s="990"/>
      <c r="M18" s="990"/>
      <c r="N18" s="990"/>
      <c r="O18" s="990"/>
      <c r="P18" s="990"/>
      <c r="Q18" s="990"/>
    </row>
    <row r="19" spans="1:17" s="212" customFormat="1" ht="49.5" customHeight="1" x14ac:dyDescent="0.2">
      <c r="A19" s="989" t="s">
        <v>421</v>
      </c>
      <c r="B19" s="990"/>
      <c r="C19" s="990"/>
      <c r="D19" s="990"/>
      <c r="E19" s="990"/>
      <c r="F19" s="990"/>
      <c r="G19" s="990"/>
      <c r="H19" s="990"/>
      <c r="I19" s="990"/>
      <c r="J19" s="990"/>
      <c r="K19" s="990"/>
      <c r="L19" s="990"/>
      <c r="M19" s="990"/>
      <c r="N19" s="990"/>
      <c r="O19" s="990"/>
      <c r="P19" s="990"/>
      <c r="Q19" s="990"/>
    </row>
  </sheetData>
  <mergeCells count="23">
    <mergeCell ref="A1:Q1"/>
    <mergeCell ref="A8:O8"/>
    <mergeCell ref="P8:Q8"/>
    <mergeCell ref="A6:B6"/>
    <mergeCell ref="P6:Q6"/>
    <mergeCell ref="A7:O7"/>
    <mergeCell ref="P7:Q7"/>
    <mergeCell ref="A3:Q3"/>
    <mergeCell ref="A4:Q4"/>
    <mergeCell ref="A9:O9"/>
    <mergeCell ref="P9:Q9"/>
    <mergeCell ref="A19:Q19"/>
    <mergeCell ref="A10:O10"/>
    <mergeCell ref="P10:Q10"/>
    <mergeCell ref="A11:O11"/>
    <mergeCell ref="P11:Q11"/>
    <mergeCell ref="A12:O12"/>
    <mergeCell ref="P12:Q12"/>
    <mergeCell ref="A14:C14"/>
    <mergeCell ref="A15:Q15"/>
    <mergeCell ref="A16:Q16"/>
    <mergeCell ref="A17:Q17"/>
    <mergeCell ref="A18:Q18"/>
  </mergeCells>
  <phoneticPr fontId="2"/>
  <printOptions horizontalCentered="1"/>
  <pageMargins left="0.55118110236220474" right="0.23622047244094491" top="0.47244094488188981" bottom="0.27559055118110237" header="0.31496062992125984" footer="0.19685039370078741"/>
  <pageSetup paperSize="9" scale="94"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Q35"/>
  <sheetViews>
    <sheetView view="pageBreakPreview" zoomScaleNormal="85" zoomScaleSheetLayoutView="100" workbookViewId="0">
      <selection sqref="A1:C1"/>
    </sheetView>
  </sheetViews>
  <sheetFormatPr defaultColWidth="9" defaultRowHeight="13.2" x14ac:dyDescent="0.2"/>
  <cols>
    <col min="1" max="1" width="9" style="202" customWidth="1"/>
    <col min="2" max="2" width="78.88671875" style="202" customWidth="1"/>
    <col min="3" max="3" width="11.44140625" style="207" bestFit="1" customWidth="1"/>
    <col min="4" max="16384" width="9" style="202"/>
  </cols>
  <sheetData>
    <row r="1" spans="1:17" ht="21" customHeight="1" x14ac:dyDescent="0.25">
      <c r="A1" s="870" t="s">
        <v>572</v>
      </c>
      <c r="B1" s="870"/>
      <c r="C1" s="870"/>
    </row>
    <row r="2" spans="1:17" ht="21" customHeight="1" x14ac:dyDescent="0.25">
      <c r="A2" s="248"/>
      <c r="B2" s="248"/>
      <c r="C2" s="248"/>
    </row>
    <row r="3" spans="1:17" ht="21" customHeight="1" x14ac:dyDescent="0.2">
      <c r="A3" s="871" t="s">
        <v>612</v>
      </c>
      <c r="B3" s="871"/>
      <c r="C3" s="871"/>
    </row>
    <row r="4" spans="1:17" ht="21" customHeight="1" x14ac:dyDescent="0.2">
      <c r="A4" s="213" t="s">
        <v>613</v>
      </c>
      <c r="B4" s="213"/>
      <c r="C4" s="213"/>
      <c r="D4" s="214"/>
      <c r="E4" s="214"/>
      <c r="F4" s="214"/>
      <c r="G4" s="214"/>
      <c r="H4" s="214"/>
      <c r="I4" s="214"/>
      <c r="J4" s="214"/>
      <c r="K4" s="214"/>
      <c r="L4" s="214"/>
      <c r="M4" s="214"/>
      <c r="N4" s="214"/>
      <c r="O4" s="214"/>
      <c r="P4" s="214"/>
      <c r="Q4" s="250"/>
    </row>
    <row r="5" spans="1:17" ht="13.8" customHeight="1" x14ac:dyDescent="0.2"/>
    <row r="6" spans="1:17" s="207" customFormat="1" ht="13.8" thickBot="1" x14ac:dyDescent="0.25">
      <c r="A6" s="979" t="s">
        <v>275</v>
      </c>
      <c r="B6" s="980"/>
      <c r="C6" s="215" t="s">
        <v>263</v>
      </c>
    </row>
    <row r="7" spans="1:17" s="208" customFormat="1" ht="43.5" customHeight="1" x14ac:dyDescent="0.2">
      <c r="A7" s="874" t="s">
        <v>573</v>
      </c>
      <c r="B7" s="1013"/>
      <c r="C7" s="252" t="s">
        <v>264</v>
      </c>
    </row>
    <row r="8" spans="1:17" s="208" customFormat="1" ht="67.2" customHeight="1" x14ac:dyDescent="0.2">
      <c r="A8" s="1014" t="s">
        <v>574</v>
      </c>
      <c r="B8" s="1015"/>
      <c r="C8" s="253" t="s">
        <v>264</v>
      </c>
    </row>
    <row r="9" spans="1:17" s="208" customFormat="1" ht="63" customHeight="1" x14ac:dyDescent="0.2">
      <c r="A9" s="1004" t="s">
        <v>575</v>
      </c>
      <c r="B9" s="1005"/>
      <c r="C9" s="254" t="s">
        <v>264</v>
      </c>
    </row>
    <row r="10" spans="1:17" s="208" customFormat="1" ht="30.6" customHeight="1" x14ac:dyDescent="0.2">
      <c r="A10" s="1006" t="s">
        <v>426</v>
      </c>
      <c r="B10" s="1007"/>
      <c r="C10" s="1010" t="s">
        <v>264</v>
      </c>
    </row>
    <row r="11" spans="1:17" s="208" customFormat="1" ht="17.399999999999999" customHeight="1" x14ac:dyDescent="0.2">
      <c r="A11" s="1008"/>
      <c r="B11" s="1009"/>
      <c r="C11" s="1011"/>
    </row>
    <row r="12" spans="1:17" ht="35.4" customHeight="1" thickBot="1" x14ac:dyDescent="0.25">
      <c r="A12" s="867" t="s">
        <v>576</v>
      </c>
      <c r="B12" s="1012"/>
      <c r="C12" s="218" t="s">
        <v>264</v>
      </c>
    </row>
    <row r="14" spans="1:17" s="251" customFormat="1" x14ac:dyDescent="0.2">
      <c r="A14" s="220"/>
      <c r="B14" s="100"/>
      <c r="C14" s="103"/>
      <c r="D14" s="102"/>
      <c r="E14" s="102"/>
      <c r="F14" s="102"/>
      <c r="G14" s="102"/>
      <c r="H14" s="102"/>
      <c r="I14" s="102"/>
      <c r="J14" s="102"/>
      <c r="K14" s="102"/>
      <c r="L14" s="102"/>
      <c r="M14" s="102"/>
      <c r="N14" s="102"/>
      <c r="O14" s="102"/>
      <c r="P14" s="102"/>
      <c r="Q14" s="102"/>
    </row>
    <row r="15" spans="1:17" s="251" customFormat="1" x14ac:dyDescent="0.2">
      <c r="A15" s="220"/>
      <c r="B15" s="220"/>
    </row>
    <row r="16" spans="1:17" s="251" customFormat="1" x14ac:dyDescent="0.2">
      <c r="A16" s="220"/>
      <c r="B16" s="220"/>
    </row>
    <row r="17" spans="1:17" s="251" customFormat="1" x14ac:dyDescent="0.2">
      <c r="A17" s="220"/>
      <c r="B17" s="220"/>
    </row>
    <row r="18" spans="1:17" s="102" customFormat="1" x14ac:dyDescent="0.2">
      <c r="B18" s="220"/>
      <c r="C18" s="251"/>
      <c r="D18" s="251"/>
      <c r="E18" s="251"/>
      <c r="F18" s="251"/>
      <c r="G18" s="251"/>
      <c r="H18" s="251"/>
      <c r="I18" s="251"/>
      <c r="J18" s="251"/>
      <c r="K18" s="251"/>
      <c r="L18" s="251"/>
      <c r="M18" s="251"/>
      <c r="N18" s="251"/>
      <c r="O18" s="251"/>
      <c r="P18" s="251"/>
      <c r="Q18" s="251"/>
    </row>
    <row r="19" spans="1:17" s="102" customFormat="1" x14ac:dyDescent="0.2">
      <c r="A19" s="220"/>
      <c r="B19" s="100"/>
      <c r="C19" s="103"/>
    </row>
    <row r="20" spans="1:17" s="251" customFormat="1" x14ac:dyDescent="0.2">
      <c r="A20" s="220"/>
      <c r="B20" s="100"/>
      <c r="C20" s="103"/>
      <c r="D20" s="102"/>
      <c r="E20" s="102"/>
      <c r="F20" s="102"/>
      <c r="G20" s="102"/>
      <c r="H20" s="102"/>
      <c r="I20" s="102"/>
      <c r="J20" s="102"/>
      <c r="K20" s="102"/>
      <c r="L20" s="102"/>
      <c r="M20" s="102"/>
      <c r="N20" s="102"/>
      <c r="O20" s="102"/>
      <c r="P20" s="102"/>
      <c r="Q20" s="102"/>
    </row>
    <row r="21" spans="1:17" s="102" customFormat="1" x14ac:dyDescent="0.2">
      <c r="B21" s="220"/>
      <c r="C21" s="251"/>
      <c r="D21" s="251"/>
      <c r="E21" s="251"/>
      <c r="F21" s="251"/>
      <c r="G21" s="251"/>
      <c r="H21" s="251"/>
      <c r="I21" s="251"/>
      <c r="J21" s="251"/>
      <c r="K21" s="251"/>
      <c r="L21" s="251"/>
      <c r="M21" s="251"/>
      <c r="N21" s="251"/>
      <c r="O21" s="251"/>
      <c r="P21" s="251"/>
      <c r="Q21" s="251"/>
    </row>
    <row r="22" spans="1:17" s="102" customFormat="1" x14ac:dyDescent="0.2">
      <c r="A22" s="220"/>
      <c r="B22" s="100"/>
      <c r="C22" s="103"/>
    </row>
    <row r="23" spans="1:17" s="251" customFormat="1" x14ac:dyDescent="0.2">
      <c r="A23" s="220"/>
      <c r="B23" s="100"/>
      <c r="C23" s="103"/>
      <c r="D23" s="102"/>
      <c r="E23" s="102"/>
      <c r="F23" s="102"/>
      <c r="G23" s="102"/>
      <c r="H23" s="102"/>
      <c r="I23" s="102"/>
      <c r="J23" s="102"/>
      <c r="K23" s="102"/>
      <c r="L23" s="102"/>
      <c r="M23" s="102"/>
      <c r="N23" s="102"/>
      <c r="O23" s="102"/>
      <c r="P23" s="102"/>
      <c r="Q23" s="102"/>
    </row>
    <row r="24" spans="1:17" s="102" customFormat="1" x14ac:dyDescent="0.2">
      <c r="B24" s="220"/>
      <c r="C24" s="251"/>
      <c r="D24" s="251"/>
      <c r="E24" s="251"/>
      <c r="F24" s="251"/>
      <c r="G24" s="251"/>
      <c r="H24" s="251"/>
      <c r="I24" s="251"/>
      <c r="J24" s="251"/>
      <c r="K24" s="251"/>
      <c r="L24" s="251"/>
      <c r="M24" s="251"/>
      <c r="N24" s="251"/>
      <c r="O24" s="251"/>
      <c r="P24" s="251"/>
      <c r="Q24" s="251"/>
    </row>
    <row r="25" spans="1:17" s="102" customFormat="1" x14ac:dyDescent="0.2">
      <c r="A25" s="220"/>
      <c r="B25" s="100"/>
      <c r="C25" s="103"/>
    </row>
    <row r="26" spans="1:17" s="102" customFormat="1" x14ac:dyDescent="0.2">
      <c r="A26" s="220"/>
      <c r="B26" s="100"/>
      <c r="C26" s="103"/>
    </row>
    <row r="27" spans="1:17" s="251" customFormat="1" x14ac:dyDescent="0.2">
      <c r="A27" s="220"/>
      <c r="B27" s="100"/>
      <c r="C27" s="103"/>
      <c r="D27" s="102"/>
      <c r="E27" s="102"/>
      <c r="F27" s="102"/>
      <c r="G27" s="102"/>
      <c r="H27" s="102"/>
      <c r="I27" s="102"/>
      <c r="J27" s="102"/>
      <c r="K27" s="102"/>
      <c r="L27" s="102"/>
      <c r="M27" s="102"/>
      <c r="N27" s="102"/>
      <c r="O27" s="102"/>
      <c r="P27" s="102"/>
      <c r="Q27" s="102"/>
    </row>
    <row r="28" spans="1:17" s="251" customFormat="1" x14ac:dyDescent="0.2">
      <c r="A28" s="220"/>
      <c r="B28" s="220"/>
    </row>
    <row r="29" spans="1:17" s="102" customFormat="1" x14ac:dyDescent="0.2">
      <c r="B29" s="220"/>
      <c r="C29" s="251"/>
      <c r="D29" s="251"/>
      <c r="E29" s="251"/>
      <c r="F29" s="251"/>
      <c r="G29" s="251"/>
      <c r="H29" s="251"/>
      <c r="I29" s="251"/>
      <c r="J29" s="251"/>
      <c r="K29" s="251"/>
      <c r="L29" s="251"/>
      <c r="M29" s="251"/>
      <c r="N29" s="251"/>
      <c r="O29" s="251"/>
      <c r="P29" s="251"/>
      <c r="Q29" s="251"/>
    </row>
    <row r="30" spans="1:17" s="102" customFormat="1" x14ac:dyDescent="0.2">
      <c r="A30" s="220"/>
      <c r="B30" s="100"/>
      <c r="C30" s="103"/>
    </row>
    <row r="31" spans="1:17" s="251" customFormat="1" x14ac:dyDescent="0.2">
      <c r="A31" s="221"/>
      <c r="B31" s="102"/>
      <c r="C31" s="103"/>
      <c r="D31" s="102"/>
      <c r="E31" s="102"/>
      <c r="F31" s="102"/>
      <c r="G31" s="102"/>
      <c r="H31" s="102"/>
      <c r="I31" s="102"/>
      <c r="J31" s="102"/>
      <c r="K31" s="102"/>
      <c r="L31" s="102"/>
      <c r="M31" s="102"/>
      <c r="N31" s="102"/>
      <c r="O31" s="102"/>
      <c r="P31" s="102"/>
      <c r="Q31" s="102"/>
    </row>
    <row r="32" spans="1:17" s="251" customFormat="1" x14ac:dyDescent="0.2"/>
    <row r="33" spans="2:17" x14ac:dyDescent="0.2">
      <c r="B33" s="251"/>
      <c r="C33" s="251"/>
      <c r="D33" s="251"/>
      <c r="E33" s="251"/>
      <c r="F33" s="251"/>
      <c r="G33" s="251"/>
      <c r="H33" s="251"/>
      <c r="I33" s="251"/>
      <c r="J33" s="251"/>
      <c r="K33" s="251"/>
      <c r="L33" s="251"/>
      <c r="M33" s="251"/>
      <c r="N33" s="251"/>
      <c r="O33" s="251"/>
      <c r="P33" s="251"/>
      <c r="Q33" s="251"/>
    </row>
    <row r="34" spans="2:17" ht="79.5" customHeight="1" x14ac:dyDescent="0.2"/>
    <row r="35" spans="2:17" ht="106.5" customHeight="1" x14ac:dyDescent="0.2">
      <c r="C35" s="202"/>
    </row>
  </sheetData>
  <mergeCells count="9">
    <mergeCell ref="A9:B9"/>
    <mergeCell ref="A10:B11"/>
    <mergeCell ref="C10:C11"/>
    <mergeCell ref="A12:B12"/>
    <mergeCell ref="A1:C1"/>
    <mergeCell ref="A3:C3"/>
    <mergeCell ref="A6:B6"/>
    <mergeCell ref="A7:B7"/>
    <mergeCell ref="A8:B8"/>
  </mergeCells>
  <phoneticPr fontId="2"/>
  <pageMargins left="0.59" right="0.28000000000000003" top="0.98399999999999999" bottom="0.98399999999999999" header="0.51200000000000001" footer="0.51200000000000001"/>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Q35"/>
  <sheetViews>
    <sheetView view="pageBreakPreview" zoomScaleNormal="85" zoomScaleSheetLayoutView="100" workbookViewId="0">
      <selection sqref="A1:C1"/>
    </sheetView>
  </sheetViews>
  <sheetFormatPr defaultColWidth="9" defaultRowHeight="13.2" x14ac:dyDescent="0.2"/>
  <cols>
    <col min="1" max="1" width="9" style="202" customWidth="1"/>
    <col min="2" max="2" width="78.88671875" style="202" customWidth="1"/>
    <col min="3" max="3" width="11.44140625" style="207" bestFit="1" customWidth="1"/>
    <col min="4" max="16384" width="9" style="202"/>
  </cols>
  <sheetData>
    <row r="1" spans="1:17" ht="21" customHeight="1" x14ac:dyDescent="0.25">
      <c r="A1" s="870" t="s">
        <v>577</v>
      </c>
      <c r="B1" s="870"/>
      <c r="C1" s="870"/>
    </row>
    <row r="2" spans="1:17" ht="21" customHeight="1" x14ac:dyDescent="0.25">
      <c r="A2" s="248"/>
      <c r="B2" s="248"/>
      <c r="C2" s="248"/>
    </row>
    <row r="3" spans="1:17" ht="21" customHeight="1" x14ac:dyDescent="0.2">
      <c r="A3" s="871" t="s">
        <v>612</v>
      </c>
      <c r="B3" s="871"/>
      <c r="C3" s="871"/>
    </row>
    <row r="4" spans="1:17" ht="21" customHeight="1" x14ac:dyDescent="0.2">
      <c r="A4" s="213" t="s">
        <v>613</v>
      </c>
      <c r="B4" s="213"/>
      <c r="C4" s="213"/>
      <c r="D4" s="214"/>
      <c r="E4" s="214"/>
      <c r="F4" s="214"/>
      <c r="G4" s="214"/>
      <c r="H4" s="214"/>
      <c r="I4" s="214"/>
      <c r="J4" s="214"/>
      <c r="K4" s="214"/>
      <c r="L4" s="214"/>
      <c r="M4" s="214"/>
      <c r="N4" s="214"/>
      <c r="O4" s="214"/>
      <c r="P4" s="214"/>
      <c r="Q4" s="250"/>
    </row>
    <row r="5" spans="1:17" ht="13.8" customHeight="1" x14ac:dyDescent="0.2"/>
    <row r="6" spans="1:17" s="207" customFormat="1" ht="13.8" thickBot="1" x14ac:dyDescent="0.25">
      <c r="A6" s="979" t="s">
        <v>275</v>
      </c>
      <c r="B6" s="980"/>
      <c r="C6" s="215" t="s">
        <v>263</v>
      </c>
    </row>
    <row r="7" spans="1:17" s="208" customFormat="1" ht="43.5" customHeight="1" x14ac:dyDescent="0.2">
      <c r="A7" s="874" t="s">
        <v>573</v>
      </c>
      <c r="B7" s="1013"/>
      <c r="C7" s="261" t="s">
        <v>264</v>
      </c>
    </row>
    <row r="8" spans="1:17" s="208" customFormat="1" ht="67.2" customHeight="1" x14ac:dyDescent="0.2">
      <c r="A8" s="863" t="s">
        <v>574</v>
      </c>
      <c r="B8" s="1017"/>
      <c r="C8" s="1016" t="s">
        <v>578</v>
      </c>
    </row>
    <row r="9" spans="1:17" s="208" customFormat="1" ht="63" customHeight="1" x14ac:dyDescent="0.2">
      <c r="A9" s="1014" t="s">
        <v>575</v>
      </c>
      <c r="B9" s="1015"/>
      <c r="C9" s="1011"/>
    </row>
    <row r="10" spans="1:17" s="208" customFormat="1" ht="30.6" customHeight="1" x14ac:dyDescent="0.2">
      <c r="A10" s="1006" t="s">
        <v>426</v>
      </c>
      <c r="B10" s="1007"/>
      <c r="C10" s="1010" t="s">
        <v>264</v>
      </c>
    </row>
    <row r="11" spans="1:17" s="208" customFormat="1" ht="17.399999999999999" customHeight="1" x14ac:dyDescent="0.2">
      <c r="A11" s="1008"/>
      <c r="B11" s="1009"/>
      <c r="C11" s="1011"/>
    </row>
    <row r="12" spans="1:17" ht="35.4" customHeight="1" thickBot="1" x14ac:dyDescent="0.25">
      <c r="A12" s="867" t="s">
        <v>576</v>
      </c>
      <c r="B12" s="1012"/>
      <c r="C12" s="218" t="s">
        <v>264</v>
      </c>
    </row>
    <row r="14" spans="1:17" s="251" customFormat="1" x14ac:dyDescent="0.2">
      <c r="A14" s="220"/>
      <c r="B14" s="100"/>
      <c r="C14" s="103"/>
      <c r="D14" s="102"/>
      <c r="E14" s="102"/>
      <c r="F14" s="102"/>
      <c r="G14" s="102"/>
      <c r="H14" s="102"/>
      <c r="I14" s="102"/>
      <c r="J14" s="102"/>
      <c r="K14" s="102"/>
      <c r="L14" s="102"/>
      <c r="M14" s="102"/>
      <c r="N14" s="102"/>
      <c r="O14" s="102"/>
      <c r="P14" s="102"/>
      <c r="Q14" s="102"/>
    </row>
    <row r="15" spans="1:17" s="251" customFormat="1" x14ac:dyDescent="0.2">
      <c r="A15" s="220"/>
      <c r="B15" s="220"/>
    </row>
    <row r="16" spans="1:17" s="251" customFormat="1" x14ac:dyDescent="0.2">
      <c r="A16" s="220"/>
      <c r="B16" s="220"/>
    </row>
    <row r="17" spans="1:17" s="251" customFormat="1" x14ac:dyDescent="0.2">
      <c r="A17" s="220"/>
      <c r="B17" s="220"/>
    </row>
    <row r="18" spans="1:17" s="102" customFormat="1" x14ac:dyDescent="0.2">
      <c r="B18" s="220"/>
      <c r="C18" s="251"/>
      <c r="D18" s="251"/>
      <c r="E18" s="251"/>
      <c r="F18" s="251"/>
      <c r="G18" s="251"/>
      <c r="H18" s="251"/>
      <c r="I18" s="251"/>
      <c r="J18" s="251"/>
      <c r="K18" s="251"/>
      <c r="L18" s="251"/>
      <c r="M18" s="251"/>
      <c r="N18" s="251"/>
      <c r="O18" s="251"/>
      <c r="P18" s="251"/>
      <c r="Q18" s="251"/>
    </row>
    <row r="19" spans="1:17" s="102" customFormat="1" x14ac:dyDescent="0.2">
      <c r="A19" s="220"/>
      <c r="B19" s="100"/>
      <c r="C19" s="103"/>
    </row>
    <row r="20" spans="1:17" s="251" customFormat="1" x14ac:dyDescent="0.2">
      <c r="A20" s="220"/>
      <c r="B20" s="100"/>
      <c r="C20" s="103"/>
      <c r="D20" s="102"/>
      <c r="E20" s="102"/>
      <c r="F20" s="102"/>
      <c r="G20" s="102"/>
      <c r="H20" s="102"/>
      <c r="I20" s="102"/>
      <c r="J20" s="102"/>
      <c r="K20" s="102"/>
      <c r="L20" s="102"/>
      <c r="M20" s="102"/>
      <c r="N20" s="102"/>
      <c r="O20" s="102"/>
      <c r="P20" s="102"/>
      <c r="Q20" s="102"/>
    </row>
    <row r="21" spans="1:17" s="102" customFormat="1" x14ac:dyDescent="0.2">
      <c r="B21" s="220"/>
      <c r="C21" s="251"/>
      <c r="D21" s="251"/>
      <c r="E21" s="251"/>
      <c r="F21" s="251"/>
      <c r="G21" s="251"/>
      <c r="H21" s="251"/>
      <c r="I21" s="251"/>
      <c r="J21" s="251"/>
      <c r="K21" s="251"/>
      <c r="L21" s="251"/>
      <c r="M21" s="251"/>
      <c r="N21" s="251"/>
      <c r="O21" s="251"/>
      <c r="P21" s="251"/>
      <c r="Q21" s="251"/>
    </row>
    <row r="22" spans="1:17" s="102" customFormat="1" x14ac:dyDescent="0.2">
      <c r="A22" s="220"/>
      <c r="B22" s="100"/>
      <c r="C22" s="103"/>
    </row>
    <row r="23" spans="1:17" s="251" customFormat="1" x14ac:dyDescent="0.2">
      <c r="A23" s="220"/>
      <c r="B23" s="100"/>
      <c r="C23" s="103"/>
      <c r="D23" s="102"/>
      <c r="E23" s="102"/>
      <c r="F23" s="102"/>
      <c r="G23" s="102"/>
      <c r="H23" s="102"/>
      <c r="I23" s="102"/>
      <c r="J23" s="102"/>
      <c r="K23" s="102"/>
      <c r="L23" s="102"/>
      <c r="M23" s="102"/>
      <c r="N23" s="102"/>
      <c r="O23" s="102"/>
      <c r="P23" s="102"/>
      <c r="Q23" s="102"/>
    </row>
    <row r="24" spans="1:17" s="102" customFormat="1" x14ac:dyDescent="0.2">
      <c r="B24" s="220"/>
      <c r="C24" s="251"/>
      <c r="D24" s="251"/>
      <c r="E24" s="251"/>
      <c r="F24" s="251"/>
      <c r="G24" s="251"/>
      <c r="H24" s="251"/>
      <c r="I24" s="251"/>
      <c r="J24" s="251"/>
      <c r="K24" s="251"/>
      <c r="L24" s="251"/>
      <c r="M24" s="251"/>
      <c r="N24" s="251"/>
      <c r="O24" s="251"/>
      <c r="P24" s="251"/>
      <c r="Q24" s="251"/>
    </row>
    <row r="25" spans="1:17" s="102" customFormat="1" x14ac:dyDescent="0.2">
      <c r="A25" s="220"/>
      <c r="B25" s="100"/>
      <c r="C25" s="103"/>
    </row>
    <row r="26" spans="1:17" s="102" customFormat="1" x14ac:dyDescent="0.2">
      <c r="A26" s="220"/>
      <c r="B26" s="100"/>
      <c r="C26" s="103"/>
    </row>
    <row r="27" spans="1:17" s="251" customFormat="1" x14ac:dyDescent="0.2">
      <c r="A27" s="220"/>
      <c r="B27" s="100"/>
      <c r="C27" s="103"/>
      <c r="D27" s="102"/>
      <c r="E27" s="102"/>
      <c r="F27" s="102"/>
      <c r="G27" s="102"/>
      <c r="H27" s="102"/>
      <c r="I27" s="102"/>
      <c r="J27" s="102"/>
      <c r="K27" s="102"/>
      <c r="L27" s="102"/>
      <c r="M27" s="102"/>
      <c r="N27" s="102"/>
      <c r="O27" s="102"/>
      <c r="P27" s="102"/>
      <c r="Q27" s="102"/>
    </row>
    <row r="28" spans="1:17" s="251" customFormat="1" x14ac:dyDescent="0.2">
      <c r="A28" s="220"/>
      <c r="B28" s="220"/>
    </row>
    <row r="29" spans="1:17" s="102" customFormat="1" x14ac:dyDescent="0.2">
      <c r="B29" s="220"/>
      <c r="C29" s="251"/>
      <c r="D29" s="251"/>
      <c r="E29" s="251"/>
      <c r="F29" s="251"/>
      <c r="G29" s="251"/>
      <c r="H29" s="251"/>
      <c r="I29" s="251"/>
      <c r="J29" s="251"/>
      <c r="K29" s="251"/>
      <c r="L29" s="251"/>
      <c r="M29" s="251"/>
      <c r="N29" s="251"/>
      <c r="O29" s="251"/>
      <c r="P29" s="251"/>
      <c r="Q29" s="251"/>
    </row>
    <row r="30" spans="1:17" s="102" customFormat="1" x14ac:dyDescent="0.2">
      <c r="A30" s="220"/>
      <c r="B30" s="100"/>
      <c r="C30" s="103"/>
    </row>
    <row r="31" spans="1:17" s="251" customFormat="1" x14ac:dyDescent="0.2">
      <c r="A31" s="221"/>
      <c r="B31" s="102"/>
      <c r="C31" s="103"/>
      <c r="D31" s="102"/>
      <c r="E31" s="102"/>
      <c r="F31" s="102"/>
      <c r="G31" s="102"/>
      <c r="H31" s="102"/>
      <c r="I31" s="102"/>
      <c r="J31" s="102"/>
      <c r="K31" s="102"/>
      <c r="L31" s="102"/>
      <c r="M31" s="102"/>
      <c r="N31" s="102"/>
      <c r="O31" s="102"/>
      <c r="P31" s="102"/>
      <c r="Q31" s="102"/>
    </row>
    <row r="32" spans="1:17" s="251" customFormat="1" x14ac:dyDescent="0.2"/>
    <row r="33" spans="2:17" x14ac:dyDescent="0.2">
      <c r="B33" s="251"/>
      <c r="C33" s="251"/>
      <c r="D33" s="251"/>
      <c r="E33" s="251"/>
      <c r="F33" s="251"/>
      <c r="G33" s="251"/>
      <c r="H33" s="251"/>
      <c r="I33" s="251"/>
      <c r="J33" s="251"/>
      <c r="K33" s="251"/>
      <c r="L33" s="251"/>
      <c r="M33" s="251"/>
      <c r="N33" s="251"/>
      <c r="O33" s="251"/>
      <c r="P33" s="251"/>
      <c r="Q33" s="251"/>
    </row>
    <row r="34" spans="2:17" ht="79.5" customHeight="1" x14ac:dyDescent="0.2"/>
    <row r="35" spans="2:17" ht="106.5" customHeight="1" x14ac:dyDescent="0.2">
      <c r="C35" s="202"/>
    </row>
  </sheetData>
  <mergeCells count="10">
    <mergeCell ref="A1:C1"/>
    <mergeCell ref="A3:C3"/>
    <mergeCell ref="A6:B6"/>
    <mergeCell ref="A7:B7"/>
    <mergeCell ref="A8:B8"/>
    <mergeCell ref="A10:B11"/>
    <mergeCell ref="C10:C11"/>
    <mergeCell ref="A12:B12"/>
    <mergeCell ref="A9:B9"/>
    <mergeCell ref="C8:C9"/>
  </mergeCells>
  <phoneticPr fontId="2"/>
  <pageMargins left="0.59" right="0.28000000000000003" top="0.98399999999999999" bottom="0.98399999999999999" header="0.51200000000000001" footer="0.51200000000000001"/>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1"/>
  <sheetViews>
    <sheetView view="pageBreakPreview" zoomScaleNormal="100" zoomScaleSheetLayoutView="100" zoomScalePageLayoutView="85" workbookViewId="0">
      <selection sqref="A1:B2"/>
    </sheetView>
  </sheetViews>
  <sheetFormatPr defaultRowHeight="13.2" x14ac:dyDescent="0.2"/>
  <cols>
    <col min="1" max="9" width="2.6640625" style="2" customWidth="1"/>
    <col min="10" max="10" width="2.33203125" style="2" customWidth="1"/>
    <col min="11" max="31" width="2.6640625" style="2" customWidth="1"/>
    <col min="32" max="32" width="11.109375" style="2" customWidth="1"/>
    <col min="33" max="35" width="3.77734375" style="2" customWidth="1"/>
    <col min="36" max="254" width="9" style="2"/>
    <col min="255" max="263" width="2.6640625" style="2" customWidth="1"/>
    <col min="264" max="264" width="2.33203125" style="2" customWidth="1"/>
    <col min="265" max="285" width="2.6640625" style="2" customWidth="1"/>
    <col min="286" max="286" width="15.109375" style="2" customWidth="1"/>
    <col min="287" max="291" width="3.77734375" style="2" customWidth="1"/>
    <col min="292" max="510" width="9" style="2"/>
    <col min="511" max="519" width="2.6640625" style="2" customWidth="1"/>
    <col min="520" max="520" width="2.33203125" style="2" customWidth="1"/>
    <col min="521" max="541" width="2.6640625" style="2" customWidth="1"/>
    <col min="542" max="542" width="15.109375" style="2" customWidth="1"/>
    <col min="543" max="547" width="3.77734375" style="2" customWidth="1"/>
    <col min="548" max="766" width="9" style="2"/>
    <col min="767" max="775" width="2.6640625" style="2" customWidth="1"/>
    <col min="776" max="776" width="2.33203125" style="2" customWidth="1"/>
    <col min="777" max="797" width="2.6640625" style="2" customWidth="1"/>
    <col min="798" max="798" width="15.109375" style="2" customWidth="1"/>
    <col min="799" max="803" width="3.77734375" style="2" customWidth="1"/>
    <col min="804" max="1022" width="9" style="2"/>
    <col min="1023" max="1031" width="2.6640625" style="2" customWidth="1"/>
    <col min="1032" max="1032" width="2.33203125" style="2" customWidth="1"/>
    <col min="1033" max="1053" width="2.6640625" style="2" customWidth="1"/>
    <col min="1054" max="1054" width="15.109375" style="2" customWidth="1"/>
    <col min="1055" max="1059" width="3.77734375" style="2" customWidth="1"/>
    <col min="1060" max="1278" width="9" style="2"/>
    <col min="1279" max="1287" width="2.6640625" style="2" customWidth="1"/>
    <col min="1288" max="1288" width="2.33203125" style="2" customWidth="1"/>
    <col min="1289" max="1309" width="2.6640625" style="2" customWidth="1"/>
    <col min="1310" max="1310" width="15.109375" style="2" customWidth="1"/>
    <col min="1311" max="1315" width="3.77734375" style="2" customWidth="1"/>
    <col min="1316" max="1534" width="9" style="2"/>
    <col min="1535" max="1543" width="2.6640625" style="2" customWidth="1"/>
    <col min="1544" max="1544" width="2.33203125" style="2" customWidth="1"/>
    <col min="1545" max="1565" width="2.6640625" style="2" customWidth="1"/>
    <col min="1566" max="1566" width="15.109375" style="2" customWidth="1"/>
    <col min="1567" max="1571" width="3.77734375" style="2" customWidth="1"/>
    <col min="1572" max="1790" width="9" style="2"/>
    <col min="1791" max="1799" width="2.6640625" style="2" customWidth="1"/>
    <col min="1800" max="1800" width="2.33203125" style="2" customWidth="1"/>
    <col min="1801" max="1821" width="2.6640625" style="2" customWidth="1"/>
    <col min="1822" max="1822" width="15.109375" style="2" customWidth="1"/>
    <col min="1823" max="1827" width="3.77734375" style="2" customWidth="1"/>
    <col min="1828" max="2046" width="9" style="2"/>
    <col min="2047" max="2055" width="2.6640625" style="2" customWidth="1"/>
    <col min="2056" max="2056" width="2.33203125" style="2" customWidth="1"/>
    <col min="2057" max="2077" width="2.6640625" style="2" customWidth="1"/>
    <col min="2078" max="2078" width="15.109375" style="2" customWidth="1"/>
    <col min="2079" max="2083" width="3.77734375" style="2" customWidth="1"/>
    <col min="2084" max="2302" width="9" style="2"/>
    <col min="2303" max="2311" width="2.6640625" style="2" customWidth="1"/>
    <col min="2312" max="2312" width="2.33203125" style="2" customWidth="1"/>
    <col min="2313" max="2333" width="2.6640625" style="2" customWidth="1"/>
    <col min="2334" max="2334" width="15.109375" style="2" customWidth="1"/>
    <col min="2335" max="2339" width="3.77734375" style="2" customWidth="1"/>
    <col min="2340" max="2558" width="9" style="2"/>
    <col min="2559" max="2567" width="2.6640625" style="2" customWidth="1"/>
    <col min="2568" max="2568" width="2.33203125" style="2" customWidth="1"/>
    <col min="2569" max="2589" width="2.6640625" style="2" customWidth="1"/>
    <col min="2590" max="2590" width="15.109375" style="2" customWidth="1"/>
    <col min="2591" max="2595" width="3.77734375" style="2" customWidth="1"/>
    <col min="2596" max="2814" width="9" style="2"/>
    <col min="2815" max="2823" width="2.6640625" style="2" customWidth="1"/>
    <col min="2824" max="2824" width="2.33203125" style="2" customWidth="1"/>
    <col min="2825" max="2845" width="2.6640625" style="2" customWidth="1"/>
    <col min="2846" max="2846" width="15.109375" style="2" customWidth="1"/>
    <col min="2847" max="2851" width="3.77734375" style="2" customWidth="1"/>
    <col min="2852" max="3070" width="9" style="2"/>
    <col min="3071" max="3079" width="2.6640625" style="2" customWidth="1"/>
    <col min="3080" max="3080" width="2.33203125" style="2" customWidth="1"/>
    <col min="3081" max="3101" width="2.6640625" style="2" customWidth="1"/>
    <col min="3102" max="3102" width="15.109375" style="2" customWidth="1"/>
    <col min="3103" max="3107" width="3.77734375" style="2" customWidth="1"/>
    <col min="3108" max="3326" width="9" style="2"/>
    <col min="3327" max="3335" width="2.6640625" style="2" customWidth="1"/>
    <col min="3336" max="3336" width="2.33203125" style="2" customWidth="1"/>
    <col min="3337" max="3357" width="2.6640625" style="2" customWidth="1"/>
    <col min="3358" max="3358" width="15.109375" style="2" customWidth="1"/>
    <col min="3359" max="3363" width="3.77734375" style="2" customWidth="1"/>
    <col min="3364" max="3582" width="9" style="2"/>
    <col min="3583" max="3591" width="2.6640625" style="2" customWidth="1"/>
    <col min="3592" max="3592" width="2.33203125" style="2" customWidth="1"/>
    <col min="3593" max="3613" width="2.6640625" style="2" customWidth="1"/>
    <col min="3614" max="3614" width="15.109375" style="2" customWidth="1"/>
    <col min="3615" max="3619" width="3.77734375" style="2" customWidth="1"/>
    <col min="3620" max="3838" width="9" style="2"/>
    <col min="3839" max="3847" width="2.6640625" style="2" customWidth="1"/>
    <col min="3848" max="3848" width="2.33203125" style="2" customWidth="1"/>
    <col min="3849" max="3869" width="2.6640625" style="2" customWidth="1"/>
    <col min="3870" max="3870" width="15.109375" style="2" customWidth="1"/>
    <col min="3871" max="3875" width="3.77734375" style="2" customWidth="1"/>
    <col min="3876" max="4094" width="9" style="2"/>
    <col min="4095" max="4103" width="2.6640625" style="2" customWidth="1"/>
    <col min="4104" max="4104" width="2.33203125" style="2" customWidth="1"/>
    <col min="4105" max="4125" width="2.6640625" style="2" customWidth="1"/>
    <col min="4126" max="4126" width="15.109375" style="2" customWidth="1"/>
    <col min="4127" max="4131" width="3.77734375" style="2" customWidth="1"/>
    <col min="4132" max="4350" width="9" style="2"/>
    <col min="4351" max="4359" width="2.6640625" style="2" customWidth="1"/>
    <col min="4360" max="4360" width="2.33203125" style="2" customWidth="1"/>
    <col min="4361" max="4381" width="2.6640625" style="2" customWidth="1"/>
    <col min="4382" max="4382" width="15.109375" style="2" customWidth="1"/>
    <col min="4383" max="4387" width="3.77734375" style="2" customWidth="1"/>
    <col min="4388" max="4606" width="9" style="2"/>
    <col min="4607" max="4615" width="2.6640625" style="2" customWidth="1"/>
    <col min="4616" max="4616" width="2.33203125" style="2" customWidth="1"/>
    <col min="4617" max="4637" width="2.6640625" style="2" customWidth="1"/>
    <col min="4638" max="4638" width="15.109375" style="2" customWidth="1"/>
    <col min="4639" max="4643" width="3.77734375" style="2" customWidth="1"/>
    <col min="4644" max="4862" width="9" style="2"/>
    <col min="4863" max="4871" width="2.6640625" style="2" customWidth="1"/>
    <col min="4872" max="4872" width="2.33203125" style="2" customWidth="1"/>
    <col min="4873" max="4893" width="2.6640625" style="2" customWidth="1"/>
    <col min="4894" max="4894" width="15.109375" style="2" customWidth="1"/>
    <col min="4895" max="4899" width="3.77734375" style="2" customWidth="1"/>
    <col min="4900" max="5118" width="9" style="2"/>
    <col min="5119" max="5127" width="2.6640625" style="2" customWidth="1"/>
    <col min="5128" max="5128" width="2.33203125" style="2" customWidth="1"/>
    <col min="5129" max="5149" width="2.6640625" style="2" customWidth="1"/>
    <col min="5150" max="5150" width="15.109375" style="2" customWidth="1"/>
    <col min="5151" max="5155" width="3.77734375" style="2" customWidth="1"/>
    <col min="5156" max="5374" width="9" style="2"/>
    <col min="5375" max="5383" width="2.6640625" style="2" customWidth="1"/>
    <col min="5384" max="5384" width="2.33203125" style="2" customWidth="1"/>
    <col min="5385" max="5405" width="2.6640625" style="2" customWidth="1"/>
    <col min="5406" max="5406" width="15.109375" style="2" customWidth="1"/>
    <col min="5407" max="5411" width="3.77734375" style="2" customWidth="1"/>
    <col min="5412" max="5630" width="9" style="2"/>
    <col min="5631" max="5639" width="2.6640625" style="2" customWidth="1"/>
    <col min="5640" max="5640" width="2.33203125" style="2" customWidth="1"/>
    <col min="5641" max="5661" width="2.6640625" style="2" customWidth="1"/>
    <col min="5662" max="5662" width="15.109375" style="2" customWidth="1"/>
    <col min="5663" max="5667" width="3.77734375" style="2" customWidth="1"/>
    <col min="5668" max="5886" width="9" style="2"/>
    <col min="5887" max="5895" width="2.6640625" style="2" customWidth="1"/>
    <col min="5896" max="5896" width="2.33203125" style="2" customWidth="1"/>
    <col min="5897" max="5917" width="2.6640625" style="2" customWidth="1"/>
    <col min="5918" max="5918" width="15.109375" style="2" customWidth="1"/>
    <col min="5919" max="5923" width="3.77734375" style="2" customWidth="1"/>
    <col min="5924" max="6142" width="9" style="2"/>
    <col min="6143" max="6151" width="2.6640625" style="2" customWidth="1"/>
    <col min="6152" max="6152" width="2.33203125" style="2" customWidth="1"/>
    <col min="6153" max="6173" width="2.6640625" style="2" customWidth="1"/>
    <col min="6174" max="6174" width="15.109375" style="2" customWidth="1"/>
    <col min="6175" max="6179" width="3.77734375" style="2" customWidth="1"/>
    <col min="6180" max="6398" width="9" style="2"/>
    <col min="6399" max="6407" width="2.6640625" style="2" customWidth="1"/>
    <col min="6408" max="6408" width="2.33203125" style="2" customWidth="1"/>
    <col min="6409" max="6429" width="2.6640625" style="2" customWidth="1"/>
    <col min="6430" max="6430" width="15.109375" style="2" customWidth="1"/>
    <col min="6431" max="6435" width="3.77734375" style="2" customWidth="1"/>
    <col min="6436" max="6654" width="9" style="2"/>
    <col min="6655" max="6663" width="2.6640625" style="2" customWidth="1"/>
    <col min="6664" max="6664" width="2.33203125" style="2" customWidth="1"/>
    <col min="6665" max="6685" width="2.6640625" style="2" customWidth="1"/>
    <col min="6686" max="6686" width="15.109375" style="2" customWidth="1"/>
    <col min="6687" max="6691" width="3.77734375" style="2" customWidth="1"/>
    <col min="6692" max="6910" width="9" style="2"/>
    <col min="6911" max="6919" width="2.6640625" style="2" customWidth="1"/>
    <col min="6920" max="6920" width="2.33203125" style="2" customWidth="1"/>
    <col min="6921" max="6941" width="2.6640625" style="2" customWidth="1"/>
    <col min="6942" max="6942" width="15.109375" style="2" customWidth="1"/>
    <col min="6943" max="6947" width="3.77734375" style="2" customWidth="1"/>
    <col min="6948" max="7166" width="9" style="2"/>
    <col min="7167" max="7175" width="2.6640625" style="2" customWidth="1"/>
    <col min="7176" max="7176" width="2.33203125" style="2" customWidth="1"/>
    <col min="7177" max="7197" width="2.6640625" style="2" customWidth="1"/>
    <col min="7198" max="7198" width="15.109375" style="2" customWidth="1"/>
    <col min="7199" max="7203" width="3.77734375" style="2" customWidth="1"/>
    <col min="7204" max="7422" width="9" style="2"/>
    <col min="7423" max="7431" width="2.6640625" style="2" customWidth="1"/>
    <col min="7432" max="7432" width="2.33203125" style="2" customWidth="1"/>
    <col min="7433" max="7453" width="2.6640625" style="2" customWidth="1"/>
    <col min="7454" max="7454" width="15.109375" style="2" customWidth="1"/>
    <col min="7455" max="7459" width="3.77734375" style="2" customWidth="1"/>
    <col min="7460" max="7678" width="9" style="2"/>
    <col min="7679" max="7687" width="2.6640625" style="2" customWidth="1"/>
    <col min="7688" max="7688" width="2.33203125" style="2" customWidth="1"/>
    <col min="7689" max="7709" width="2.6640625" style="2" customWidth="1"/>
    <col min="7710" max="7710" width="15.109375" style="2" customWidth="1"/>
    <col min="7711" max="7715" width="3.77734375" style="2" customWidth="1"/>
    <col min="7716" max="7934" width="9" style="2"/>
    <col min="7935" max="7943" width="2.6640625" style="2" customWidth="1"/>
    <col min="7944" max="7944" width="2.33203125" style="2" customWidth="1"/>
    <col min="7945" max="7965" width="2.6640625" style="2" customWidth="1"/>
    <col min="7966" max="7966" width="15.109375" style="2" customWidth="1"/>
    <col min="7967" max="7971" width="3.77734375" style="2" customWidth="1"/>
    <col min="7972" max="8190" width="9" style="2"/>
    <col min="8191" max="8199" width="2.6640625" style="2" customWidth="1"/>
    <col min="8200" max="8200" width="2.33203125" style="2" customWidth="1"/>
    <col min="8201" max="8221" width="2.6640625" style="2" customWidth="1"/>
    <col min="8222" max="8222" width="15.109375" style="2" customWidth="1"/>
    <col min="8223" max="8227" width="3.77734375" style="2" customWidth="1"/>
    <col min="8228" max="8446" width="9" style="2"/>
    <col min="8447" max="8455" width="2.6640625" style="2" customWidth="1"/>
    <col min="8456" max="8456" width="2.33203125" style="2" customWidth="1"/>
    <col min="8457" max="8477" width="2.6640625" style="2" customWidth="1"/>
    <col min="8478" max="8478" width="15.109375" style="2" customWidth="1"/>
    <col min="8479" max="8483" width="3.77734375" style="2" customWidth="1"/>
    <col min="8484" max="8702" width="9" style="2"/>
    <col min="8703" max="8711" width="2.6640625" style="2" customWidth="1"/>
    <col min="8712" max="8712" width="2.33203125" style="2" customWidth="1"/>
    <col min="8713" max="8733" width="2.6640625" style="2" customWidth="1"/>
    <col min="8734" max="8734" width="15.109375" style="2" customWidth="1"/>
    <col min="8735" max="8739" width="3.77734375" style="2" customWidth="1"/>
    <col min="8740" max="8958" width="9" style="2"/>
    <col min="8959" max="8967" width="2.6640625" style="2" customWidth="1"/>
    <col min="8968" max="8968" width="2.33203125" style="2" customWidth="1"/>
    <col min="8969" max="8989" width="2.6640625" style="2" customWidth="1"/>
    <col min="8990" max="8990" width="15.109375" style="2" customWidth="1"/>
    <col min="8991" max="8995" width="3.77734375" style="2" customWidth="1"/>
    <col min="8996" max="9214" width="9" style="2"/>
    <col min="9215" max="9223" width="2.6640625" style="2" customWidth="1"/>
    <col min="9224" max="9224" width="2.33203125" style="2" customWidth="1"/>
    <col min="9225" max="9245" width="2.6640625" style="2" customWidth="1"/>
    <col min="9246" max="9246" width="15.109375" style="2" customWidth="1"/>
    <col min="9247" max="9251" width="3.77734375" style="2" customWidth="1"/>
    <col min="9252" max="9470" width="9" style="2"/>
    <col min="9471" max="9479" width="2.6640625" style="2" customWidth="1"/>
    <col min="9480" max="9480" width="2.33203125" style="2" customWidth="1"/>
    <col min="9481" max="9501" width="2.6640625" style="2" customWidth="1"/>
    <col min="9502" max="9502" width="15.109375" style="2" customWidth="1"/>
    <col min="9503" max="9507" width="3.77734375" style="2" customWidth="1"/>
    <col min="9508" max="9726" width="9" style="2"/>
    <col min="9727" max="9735" width="2.6640625" style="2" customWidth="1"/>
    <col min="9736" max="9736" width="2.33203125" style="2" customWidth="1"/>
    <col min="9737" max="9757" width="2.6640625" style="2" customWidth="1"/>
    <col min="9758" max="9758" width="15.109375" style="2" customWidth="1"/>
    <col min="9759" max="9763" width="3.77734375" style="2" customWidth="1"/>
    <col min="9764" max="9982" width="9" style="2"/>
    <col min="9983" max="9991" width="2.6640625" style="2" customWidth="1"/>
    <col min="9992" max="9992" width="2.33203125" style="2" customWidth="1"/>
    <col min="9993" max="10013" width="2.6640625" style="2" customWidth="1"/>
    <col min="10014" max="10014" width="15.109375" style="2" customWidth="1"/>
    <col min="10015" max="10019" width="3.77734375" style="2" customWidth="1"/>
    <col min="10020" max="10238" width="9" style="2"/>
    <col min="10239" max="10247" width="2.6640625" style="2" customWidth="1"/>
    <col min="10248" max="10248" width="2.33203125" style="2" customWidth="1"/>
    <col min="10249" max="10269" width="2.6640625" style="2" customWidth="1"/>
    <col min="10270" max="10270" width="15.109375" style="2" customWidth="1"/>
    <col min="10271" max="10275" width="3.77734375" style="2" customWidth="1"/>
    <col min="10276" max="10494" width="9" style="2"/>
    <col min="10495" max="10503" width="2.6640625" style="2" customWidth="1"/>
    <col min="10504" max="10504" width="2.33203125" style="2" customWidth="1"/>
    <col min="10505" max="10525" width="2.6640625" style="2" customWidth="1"/>
    <col min="10526" max="10526" width="15.109375" style="2" customWidth="1"/>
    <col min="10527" max="10531" width="3.77734375" style="2" customWidth="1"/>
    <col min="10532" max="10750" width="9" style="2"/>
    <col min="10751" max="10759" width="2.6640625" style="2" customWidth="1"/>
    <col min="10760" max="10760" width="2.33203125" style="2" customWidth="1"/>
    <col min="10761" max="10781" width="2.6640625" style="2" customWidth="1"/>
    <col min="10782" max="10782" width="15.109375" style="2" customWidth="1"/>
    <col min="10783" max="10787" width="3.77734375" style="2" customWidth="1"/>
    <col min="10788" max="11006" width="9" style="2"/>
    <col min="11007" max="11015" width="2.6640625" style="2" customWidth="1"/>
    <col min="11016" max="11016" width="2.33203125" style="2" customWidth="1"/>
    <col min="11017" max="11037" width="2.6640625" style="2" customWidth="1"/>
    <col min="11038" max="11038" width="15.109375" style="2" customWidth="1"/>
    <col min="11039" max="11043" width="3.77734375" style="2" customWidth="1"/>
    <col min="11044" max="11262" width="9" style="2"/>
    <col min="11263" max="11271" width="2.6640625" style="2" customWidth="1"/>
    <col min="11272" max="11272" width="2.33203125" style="2" customWidth="1"/>
    <col min="11273" max="11293" width="2.6640625" style="2" customWidth="1"/>
    <col min="11294" max="11294" width="15.109375" style="2" customWidth="1"/>
    <col min="11295" max="11299" width="3.77734375" style="2" customWidth="1"/>
    <col min="11300" max="11518" width="9" style="2"/>
    <col min="11519" max="11527" width="2.6640625" style="2" customWidth="1"/>
    <col min="11528" max="11528" width="2.33203125" style="2" customWidth="1"/>
    <col min="11529" max="11549" width="2.6640625" style="2" customWidth="1"/>
    <col min="11550" max="11550" width="15.109375" style="2" customWidth="1"/>
    <col min="11551" max="11555" width="3.77734375" style="2" customWidth="1"/>
    <col min="11556" max="11774" width="9" style="2"/>
    <col min="11775" max="11783" width="2.6640625" style="2" customWidth="1"/>
    <col min="11784" max="11784" width="2.33203125" style="2" customWidth="1"/>
    <col min="11785" max="11805" width="2.6640625" style="2" customWidth="1"/>
    <col min="11806" max="11806" width="15.109375" style="2" customWidth="1"/>
    <col min="11807" max="11811" width="3.77734375" style="2" customWidth="1"/>
    <col min="11812" max="12030" width="9" style="2"/>
    <col min="12031" max="12039" width="2.6640625" style="2" customWidth="1"/>
    <col min="12040" max="12040" width="2.33203125" style="2" customWidth="1"/>
    <col min="12041" max="12061" width="2.6640625" style="2" customWidth="1"/>
    <col min="12062" max="12062" width="15.109375" style="2" customWidth="1"/>
    <col min="12063" max="12067" width="3.77734375" style="2" customWidth="1"/>
    <col min="12068" max="12286" width="9" style="2"/>
    <col min="12287" max="12295" width="2.6640625" style="2" customWidth="1"/>
    <col min="12296" max="12296" width="2.33203125" style="2" customWidth="1"/>
    <col min="12297" max="12317" width="2.6640625" style="2" customWidth="1"/>
    <col min="12318" max="12318" width="15.109375" style="2" customWidth="1"/>
    <col min="12319" max="12323" width="3.77734375" style="2" customWidth="1"/>
    <col min="12324" max="12542" width="9" style="2"/>
    <col min="12543" max="12551" width="2.6640625" style="2" customWidth="1"/>
    <col min="12552" max="12552" width="2.33203125" style="2" customWidth="1"/>
    <col min="12553" max="12573" width="2.6640625" style="2" customWidth="1"/>
    <col min="12574" max="12574" width="15.109375" style="2" customWidth="1"/>
    <col min="12575" max="12579" width="3.77734375" style="2" customWidth="1"/>
    <col min="12580" max="12798" width="9" style="2"/>
    <col min="12799" max="12807" width="2.6640625" style="2" customWidth="1"/>
    <col min="12808" max="12808" width="2.33203125" style="2" customWidth="1"/>
    <col min="12809" max="12829" width="2.6640625" style="2" customWidth="1"/>
    <col min="12830" max="12830" width="15.109375" style="2" customWidth="1"/>
    <col min="12831" max="12835" width="3.77734375" style="2" customWidth="1"/>
    <col min="12836" max="13054" width="9" style="2"/>
    <col min="13055" max="13063" width="2.6640625" style="2" customWidth="1"/>
    <col min="13064" max="13064" width="2.33203125" style="2" customWidth="1"/>
    <col min="13065" max="13085" width="2.6640625" style="2" customWidth="1"/>
    <col min="13086" max="13086" width="15.109375" style="2" customWidth="1"/>
    <col min="13087" max="13091" width="3.77734375" style="2" customWidth="1"/>
    <col min="13092" max="13310" width="9" style="2"/>
    <col min="13311" max="13319" width="2.6640625" style="2" customWidth="1"/>
    <col min="13320" max="13320" width="2.33203125" style="2" customWidth="1"/>
    <col min="13321" max="13341" width="2.6640625" style="2" customWidth="1"/>
    <col min="13342" max="13342" width="15.109375" style="2" customWidth="1"/>
    <col min="13343" max="13347" width="3.77734375" style="2" customWidth="1"/>
    <col min="13348" max="13566" width="9" style="2"/>
    <col min="13567" max="13575" width="2.6640625" style="2" customWidth="1"/>
    <col min="13576" max="13576" width="2.33203125" style="2" customWidth="1"/>
    <col min="13577" max="13597" width="2.6640625" style="2" customWidth="1"/>
    <col min="13598" max="13598" width="15.109375" style="2" customWidth="1"/>
    <col min="13599" max="13603" width="3.77734375" style="2" customWidth="1"/>
    <col min="13604" max="13822" width="9" style="2"/>
    <col min="13823" max="13831" width="2.6640625" style="2" customWidth="1"/>
    <col min="13832" max="13832" width="2.33203125" style="2" customWidth="1"/>
    <col min="13833" max="13853" width="2.6640625" style="2" customWidth="1"/>
    <col min="13854" max="13854" width="15.109375" style="2" customWidth="1"/>
    <col min="13855" max="13859" width="3.77734375" style="2" customWidth="1"/>
    <col min="13860" max="14078" width="9" style="2"/>
    <col min="14079" max="14087" width="2.6640625" style="2" customWidth="1"/>
    <col min="14088" max="14088" width="2.33203125" style="2" customWidth="1"/>
    <col min="14089" max="14109" width="2.6640625" style="2" customWidth="1"/>
    <col min="14110" max="14110" width="15.109375" style="2" customWidth="1"/>
    <col min="14111" max="14115" width="3.77734375" style="2" customWidth="1"/>
    <col min="14116" max="14334" width="9" style="2"/>
    <col min="14335" max="14343" width="2.6640625" style="2" customWidth="1"/>
    <col min="14344" max="14344" width="2.33203125" style="2" customWidth="1"/>
    <col min="14345" max="14365" width="2.6640625" style="2" customWidth="1"/>
    <col min="14366" max="14366" width="15.109375" style="2" customWidth="1"/>
    <col min="14367" max="14371" width="3.77734375" style="2" customWidth="1"/>
    <col min="14372" max="14590" width="9" style="2"/>
    <col min="14591" max="14599" width="2.6640625" style="2" customWidth="1"/>
    <col min="14600" max="14600" width="2.33203125" style="2" customWidth="1"/>
    <col min="14601" max="14621" width="2.6640625" style="2" customWidth="1"/>
    <col min="14622" max="14622" width="15.109375" style="2" customWidth="1"/>
    <col min="14623" max="14627" width="3.77734375" style="2" customWidth="1"/>
    <col min="14628" max="14846" width="9" style="2"/>
    <col min="14847" max="14855" width="2.6640625" style="2" customWidth="1"/>
    <col min="14856" max="14856" width="2.33203125" style="2" customWidth="1"/>
    <col min="14857" max="14877" width="2.6640625" style="2" customWidth="1"/>
    <col min="14878" max="14878" width="15.109375" style="2" customWidth="1"/>
    <col min="14879" max="14883" width="3.77734375" style="2" customWidth="1"/>
    <col min="14884" max="15102" width="9" style="2"/>
    <col min="15103" max="15111" width="2.6640625" style="2" customWidth="1"/>
    <col min="15112" max="15112" width="2.33203125" style="2" customWidth="1"/>
    <col min="15113" max="15133" width="2.6640625" style="2" customWidth="1"/>
    <col min="15134" max="15134" width="15.109375" style="2" customWidth="1"/>
    <col min="15135" max="15139" width="3.77734375" style="2" customWidth="1"/>
    <col min="15140" max="15358" width="9" style="2"/>
    <col min="15359" max="15367" width="2.6640625" style="2" customWidth="1"/>
    <col min="15368" max="15368" width="2.33203125" style="2" customWidth="1"/>
    <col min="15369" max="15389" width="2.6640625" style="2" customWidth="1"/>
    <col min="15390" max="15390" width="15.109375" style="2" customWidth="1"/>
    <col min="15391" max="15395" width="3.77734375" style="2" customWidth="1"/>
    <col min="15396" max="15614" width="9" style="2"/>
    <col min="15615" max="15623" width="2.6640625" style="2" customWidth="1"/>
    <col min="15624" max="15624" width="2.33203125" style="2" customWidth="1"/>
    <col min="15625" max="15645" width="2.6640625" style="2" customWidth="1"/>
    <col min="15646" max="15646" width="15.109375" style="2" customWidth="1"/>
    <col min="15647" max="15651" width="3.77734375" style="2" customWidth="1"/>
    <col min="15652" max="15870" width="9" style="2"/>
    <col min="15871" max="15879" width="2.6640625" style="2" customWidth="1"/>
    <col min="15880" max="15880" width="2.33203125" style="2" customWidth="1"/>
    <col min="15881" max="15901" width="2.6640625" style="2" customWidth="1"/>
    <col min="15902" max="15902" width="15.109375" style="2" customWidth="1"/>
    <col min="15903" max="15907" width="3.77734375" style="2" customWidth="1"/>
    <col min="15908" max="16126" width="9" style="2"/>
    <col min="16127" max="16135" width="2.6640625" style="2" customWidth="1"/>
    <col min="16136" max="16136" width="2.33203125" style="2" customWidth="1"/>
    <col min="16137" max="16157" width="2.6640625" style="2" customWidth="1"/>
    <col min="16158" max="16158" width="15.109375" style="2" customWidth="1"/>
    <col min="16159" max="16163" width="3.77734375" style="2" customWidth="1"/>
    <col min="16164" max="16382" width="9" style="2"/>
    <col min="16383" max="16384" width="9" style="2" customWidth="1"/>
  </cols>
  <sheetData>
    <row r="1" spans="1:35" ht="18" customHeight="1" x14ac:dyDescent="0.2">
      <c r="A1" s="531" t="s">
        <v>89</v>
      </c>
      <c r="B1" s="531"/>
      <c r="C1" s="532" t="s">
        <v>29</v>
      </c>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row>
    <row r="2" spans="1:35" ht="18" customHeight="1" x14ac:dyDescent="0.2">
      <c r="A2" s="531"/>
      <c r="B2" s="531"/>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row>
    <row r="3" spans="1:35" ht="10.199999999999999" customHeight="1" x14ac:dyDescent="0.2"/>
    <row r="4" spans="1:35" ht="18" customHeight="1" x14ac:dyDescent="0.2">
      <c r="B4" s="4" t="s">
        <v>30</v>
      </c>
    </row>
    <row r="5" spans="1:35" ht="18" customHeight="1" x14ac:dyDescent="0.2">
      <c r="C5" s="2" t="s">
        <v>31</v>
      </c>
    </row>
    <row r="6" spans="1:35" ht="18" customHeight="1" x14ac:dyDescent="0.2">
      <c r="C6" s="533" t="s">
        <v>2</v>
      </c>
      <c r="D6" s="534"/>
      <c r="E6" s="534"/>
      <c r="F6" s="535"/>
      <c r="G6" s="536" t="s">
        <v>102</v>
      </c>
      <c r="H6" s="537"/>
      <c r="I6" s="537"/>
      <c r="J6" s="537"/>
      <c r="K6" s="537"/>
      <c r="L6" s="537"/>
      <c r="M6" s="537"/>
      <c r="N6" s="537"/>
      <c r="O6" s="537"/>
      <c r="P6" s="537"/>
      <c r="Q6" s="537"/>
      <c r="R6" s="537"/>
      <c r="S6" s="537"/>
      <c r="T6" s="537"/>
      <c r="U6" s="537"/>
      <c r="V6" s="537"/>
      <c r="W6" s="538"/>
    </row>
    <row r="7" spans="1:35" ht="18" customHeight="1" x14ac:dyDescent="0.2">
      <c r="C7" s="539" t="s">
        <v>223</v>
      </c>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row>
    <row r="8" spans="1:35" ht="18" customHeight="1" x14ac:dyDescent="0.2">
      <c r="C8" s="539"/>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row>
    <row r="9" spans="1:35" ht="18" customHeight="1" x14ac:dyDescent="0.2">
      <c r="C9" s="2" t="s">
        <v>32</v>
      </c>
    </row>
    <row r="10" spans="1:35" ht="18" customHeight="1" x14ac:dyDescent="0.2">
      <c r="C10" s="58" t="s">
        <v>33</v>
      </c>
      <c r="D10" s="59"/>
      <c r="E10" s="59"/>
      <c r="F10" s="59"/>
      <c r="G10" s="59"/>
      <c r="H10" s="59"/>
      <c r="I10" s="59"/>
      <c r="J10" s="59"/>
      <c r="K10" s="59"/>
      <c r="L10" s="59"/>
      <c r="M10" s="59"/>
      <c r="N10" s="59"/>
      <c r="O10" s="59"/>
      <c r="P10" s="60"/>
      <c r="Q10" s="536" t="s">
        <v>90</v>
      </c>
      <c r="R10" s="537"/>
      <c r="S10" s="537"/>
      <c r="T10" s="537"/>
      <c r="U10" s="537"/>
      <c r="V10" s="537"/>
      <c r="W10" s="537"/>
      <c r="X10" s="537"/>
      <c r="Y10" s="537"/>
      <c r="Z10" s="537"/>
      <c r="AA10" s="537"/>
      <c r="AB10" s="537"/>
      <c r="AC10" s="537"/>
      <c r="AD10" s="537"/>
      <c r="AE10" s="537"/>
      <c r="AF10" s="537"/>
      <c r="AG10" s="537"/>
      <c r="AH10" s="537"/>
      <c r="AI10" s="538"/>
    </row>
    <row r="11" spans="1:35" ht="18" customHeight="1" x14ac:dyDescent="0.2">
      <c r="C11" s="540" t="s">
        <v>34</v>
      </c>
      <c r="D11" s="541"/>
      <c r="E11" s="541"/>
      <c r="F11" s="541"/>
      <c r="G11" s="541"/>
      <c r="H11" s="541"/>
      <c r="I11" s="541"/>
      <c r="J11" s="541"/>
      <c r="K11" s="541"/>
      <c r="L11" s="541"/>
      <c r="M11" s="541"/>
      <c r="N11" s="541"/>
      <c r="O11" s="541"/>
      <c r="P11" s="542"/>
      <c r="Q11" s="549" t="s">
        <v>1</v>
      </c>
      <c r="R11" s="550"/>
      <c r="S11" s="550"/>
      <c r="T11" s="551"/>
      <c r="U11" s="555" t="s">
        <v>102</v>
      </c>
      <c r="V11" s="556"/>
      <c r="W11" s="556"/>
      <c r="X11" s="556"/>
      <c r="Y11" s="556"/>
      <c r="Z11" s="556"/>
      <c r="AA11" s="556"/>
      <c r="AB11" s="556"/>
      <c r="AC11" s="556"/>
      <c r="AD11" s="556"/>
      <c r="AE11" s="556"/>
      <c r="AF11" s="556"/>
      <c r="AG11" s="556"/>
      <c r="AH11" s="556"/>
      <c r="AI11" s="557"/>
    </row>
    <row r="12" spans="1:35" ht="18" customHeight="1" x14ac:dyDescent="0.2">
      <c r="C12" s="543"/>
      <c r="D12" s="544"/>
      <c r="E12" s="544"/>
      <c r="F12" s="544"/>
      <c r="G12" s="544"/>
      <c r="H12" s="544"/>
      <c r="I12" s="544"/>
      <c r="J12" s="544"/>
      <c r="K12" s="544"/>
      <c r="L12" s="544"/>
      <c r="M12" s="544"/>
      <c r="N12" s="544"/>
      <c r="O12" s="544"/>
      <c r="P12" s="545"/>
      <c r="Q12" s="552"/>
      <c r="R12" s="553"/>
      <c r="S12" s="553"/>
      <c r="T12" s="554"/>
      <c r="U12" s="558"/>
      <c r="V12" s="559"/>
      <c r="W12" s="559"/>
      <c r="X12" s="559"/>
      <c r="Y12" s="559"/>
      <c r="Z12" s="559"/>
      <c r="AA12" s="559"/>
      <c r="AB12" s="559"/>
      <c r="AC12" s="559"/>
      <c r="AD12" s="559"/>
      <c r="AE12" s="559"/>
      <c r="AF12" s="559"/>
      <c r="AG12" s="559"/>
      <c r="AH12" s="559"/>
      <c r="AI12" s="560"/>
    </row>
    <row r="13" spans="1:35" ht="18" customHeight="1" x14ac:dyDescent="0.2">
      <c r="C13" s="543"/>
      <c r="D13" s="544"/>
      <c r="E13" s="544"/>
      <c r="F13" s="544"/>
      <c r="G13" s="544"/>
      <c r="H13" s="544"/>
      <c r="I13" s="544"/>
      <c r="J13" s="544"/>
      <c r="K13" s="544"/>
      <c r="L13" s="544"/>
      <c r="M13" s="544"/>
      <c r="N13" s="544"/>
      <c r="O13" s="544"/>
      <c r="P13" s="545"/>
      <c r="Q13" s="549" t="s">
        <v>35</v>
      </c>
      <c r="R13" s="550"/>
      <c r="S13" s="550"/>
      <c r="T13" s="551"/>
      <c r="U13" s="549"/>
      <c r="V13" s="550"/>
      <c r="W13" s="550"/>
      <c r="X13" s="550"/>
      <c r="Y13" s="550"/>
      <c r="Z13" s="550"/>
      <c r="AA13" s="561" t="s">
        <v>98</v>
      </c>
      <c r="AB13" s="561"/>
      <c r="AC13" s="561"/>
      <c r="AD13" s="561"/>
      <c r="AE13" s="561"/>
      <c r="AF13" s="550"/>
      <c r="AG13" s="556" t="s">
        <v>4</v>
      </c>
      <c r="AH13" s="556"/>
      <c r="AI13" s="557"/>
    </row>
    <row r="14" spans="1:35" ht="18" customHeight="1" x14ac:dyDescent="0.2">
      <c r="C14" s="546"/>
      <c r="D14" s="547"/>
      <c r="E14" s="547"/>
      <c r="F14" s="547"/>
      <c r="G14" s="547"/>
      <c r="H14" s="547"/>
      <c r="I14" s="547"/>
      <c r="J14" s="547"/>
      <c r="K14" s="547"/>
      <c r="L14" s="547"/>
      <c r="M14" s="547"/>
      <c r="N14" s="547"/>
      <c r="O14" s="547"/>
      <c r="P14" s="548"/>
      <c r="Q14" s="552"/>
      <c r="R14" s="553"/>
      <c r="S14" s="553"/>
      <c r="T14" s="554"/>
      <c r="U14" s="552"/>
      <c r="V14" s="553"/>
      <c r="W14" s="553"/>
      <c r="X14" s="553"/>
      <c r="Y14" s="553"/>
      <c r="Z14" s="553"/>
      <c r="AA14" s="562"/>
      <c r="AB14" s="562"/>
      <c r="AC14" s="562"/>
      <c r="AD14" s="562"/>
      <c r="AE14" s="562"/>
      <c r="AF14" s="553"/>
      <c r="AG14" s="559"/>
      <c r="AH14" s="559"/>
      <c r="AI14" s="560"/>
    </row>
    <row r="15" spans="1:35" ht="15" customHeight="1" thickBot="1" x14ac:dyDescent="0.25">
      <c r="C15" s="16"/>
      <c r="D15" s="16"/>
      <c r="E15" s="16"/>
      <c r="F15" s="16"/>
      <c r="G15" s="16"/>
      <c r="H15" s="16"/>
      <c r="I15" s="16"/>
      <c r="J15" s="16"/>
      <c r="K15" s="16"/>
      <c r="L15" s="16"/>
      <c r="M15" s="16"/>
      <c r="N15" s="16"/>
      <c r="O15" s="16"/>
      <c r="P15" s="16"/>
      <c r="Q15" s="7"/>
      <c r="R15" s="7"/>
      <c r="S15" s="7"/>
      <c r="T15" s="7"/>
      <c r="U15" s="11"/>
      <c r="V15" s="11"/>
      <c r="W15" s="11"/>
      <c r="X15" s="11"/>
      <c r="Y15" s="11"/>
      <c r="Z15" s="11"/>
      <c r="AA15" s="11"/>
      <c r="AB15" s="7"/>
      <c r="AC15" s="7"/>
      <c r="AD15" s="7"/>
      <c r="AE15" s="7"/>
      <c r="AF15" s="11"/>
      <c r="AG15" s="11"/>
      <c r="AH15" s="11"/>
      <c r="AI15" s="7"/>
    </row>
    <row r="16" spans="1:35" ht="18" customHeight="1" thickTop="1" x14ac:dyDescent="0.2">
      <c r="C16" s="16"/>
      <c r="D16" s="16"/>
      <c r="E16" s="16"/>
      <c r="F16" s="16"/>
      <c r="G16" s="16"/>
      <c r="H16" s="16"/>
      <c r="I16" s="16"/>
      <c r="J16" s="16"/>
      <c r="K16" s="16"/>
      <c r="L16" s="16"/>
      <c r="M16" s="16"/>
      <c r="N16" s="16"/>
      <c r="O16" s="16"/>
      <c r="P16" s="16"/>
      <c r="Q16" s="7"/>
      <c r="R16" s="7"/>
      <c r="S16" s="7"/>
      <c r="T16" s="7"/>
      <c r="U16" s="11"/>
      <c r="V16" s="11"/>
      <c r="W16" s="11"/>
      <c r="X16" s="11"/>
      <c r="Y16" s="11"/>
      <c r="Z16" s="11"/>
      <c r="AA16" s="11"/>
      <c r="AB16" s="7"/>
      <c r="AC16" s="7"/>
      <c r="AD16" s="7"/>
      <c r="AE16" s="7"/>
      <c r="AF16" s="563" t="s">
        <v>238</v>
      </c>
      <c r="AG16" s="564"/>
      <c r="AH16" s="564"/>
      <c r="AI16" s="565"/>
    </row>
    <row r="17" spans="2:36" ht="18" customHeight="1" thickBot="1" x14ac:dyDescent="0.25">
      <c r="AF17" s="566"/>
      <c r="AG17" s="567"/>
      <c r="AH17" s="567"/>
      <c r="AI17" s="568"/>
    </row>
    <row r="18" spans="2:36" ht="18" customHeight="1" thickTop="1" x14ac:dyDescent="0.2">
      <c r="B18" s="4" t="s">
        <v>36</v>
      </c>
      <c r="AF18" s="553" t="s">
        <v>91</v>
      </c>
      <c r="AG18" s="553"/>
      <c r="AH18" s="553"/>
      <c r="AI18" s="553"/>
    </row>
    <row r="19" spans="2:36" ht="18" customHeight="1" x14ac:dyDescent="0.2">
      <c r="C19" s="549">
        <v>1</v>
      </c>
      <c r="D19" s="551"/>
      <c r="E19" s="541" t="s">
        <v>156</v>
      </c>
      <c r="F19" s="541"/>
      <c r="G19" s="541"/>
      <c r="H19" s="541"/>
      <c r="I19" s="541"/>
      <c r="J19" s="541"/>
      <c r="K19" s="541"/>
      <c r="L19" s="541"/>
      <c r="M19" s="541"/>
      <c r="N19" s="541"/>
      <c r="O19" s="541"/>
      <c r="P19" s="541"/>
      <c r="Q19" s="541"/>
      <c r="R19" s="541"/>
      <c r="S19" s="541"/>
      <c r="T19" s="541"/>
      <c r="U19" s="541"/>
      <c r="V19" s="541"/>
      <c r="W19" s="541"/>
      <c r="X19" s="541"/>
      <c r="Y19" s="541"/>
      <c r="Z19" s="541"/>
      <c r="AA19" s="541"/>
      <c r="AB19" s="541"/>
      <c r="AC19" s="541"/>
      <c r="AD19" s="541"/>
      <c r="AE19" s="541"/>
      <c r="AF19" s="61">
        <v>1</v>
      </c>
      <c r="AG19" s="571" t="s">
        <v>37</v>
      </c>
      <c r="AH19" s="571"/>
      <c r="AI19" s="572"/>
    </row>
    <row r="20" spans="2:36" ht="18" customHeight="1" x14ac:dyDescent="0.2">
      <c r="C20" s="569"/>
      <c r="D20" s="570"/>
      <c r="E20" s="544"/>
      <c r="F20" s="544"/>
      <c r="G20" s="544"/>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6">
        <v>2</v>
      </c>
      <c r="AG20" s="573" t="s">
        <v>38</v>
      </c>
      <c r="AH20" s="573"/>
      <c r="AI20" s="574"/>
    </row>
    <row r="21" spans="2:36" ht="18" customHeight="1" x14ac:dyDescent="0.2">
      <c r="C21" s="569"/>
      <c r="D21" s="570"/>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6">
        <v>3</v>
      </c>
      <c r="AG21" s="573" t="s">
        <v>39</v>
      </c>
      <c r="AH21" s="573"/>
      <c r="AI21" s="574"/>
    </row>
    <row r="22" spans="2:36" ht="18" customHeight="1" x14ac:dyDescent="0.2">
      <c r="C22" s="552"/>
      <c r="D22" s="554"/>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62">
        <v>4</v>
      </c>
      <c r="AG22" s="575" t="s">
        <v>40</v>
      </c>
      <c r="AH22" s="575"/>
      <c r="AI22" s="576"/>
    </row>
    <row r="23" spans="2:36" ht="18" customHeight="1" x14ac:dyDescent="0.2">
      <c r="C23" s="549">
        <v>2</v>
      </c>
      <c r="D23" s="551"/>
      <c r="E23" s="540" t="s">
        <v>163</v>
      </c>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2"/>
      <c r="AF23" s="549"/>
      <c r="AG23" s="550"/>
      <c r="AH23" s="550"/>
      <c r="AI23" s="551"/>
      <c r="AJ23" s="2" t="s">
        <v>147</v>
      </c>
    </row>
    <row r="24" spans="2:36" ht="18" customHeight="1" x14ac:dyDescent="0.2">
      <c r="C24" s="552"/>
      <c r="D24" s="554"/>
      <c r="E24" s="546"/>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c r="AD24" s="547"/>
      <c r="AE24" s="548"/>
      <c r="AF24" s="552"/>
      <c r="AG24" s="553"/>
      <c r="AH24" s="553"/>
      <c r="AI24" s="554"/>
    </row>
    <row r="25" spans="2:36" ht="18" customHeight="1" x14ac:dyDescent="0.2">
      <c r="C25" s="549">
        <v>3</v>
      </c>
      <c r="D25" s="551"/>
      <c r="E25" s="540" t="s">
        <v>622</v>
      </c>
      <c r="F25" s="541"/>
      <c r="G25" s="541"/>
      <c r="H25" s="541"/>
      <c r="I25" s="541"/>
      <c r="J25" s="541"/>
      <c r="K25" s="541"/>
      <c r="L25" s="541"/>
      <c r="M25" s="541"/>
      <c r="N25" s="541"/>
      <c r="O25" s="541"/>
      <c r="P25" s="541"/>
      <c r="Q25" s="541"/>
      <c r="R25" s="577" t="s">
        <v>103</v>
      </c>
      <c r="S25" s="541"/>
      <c r="T25" s="541"/>
      <c r="U25" s="541"/>
      <c r="V25" s="541"/>
      <c r="W25" s="541"/>
      <c r="X25" s="541"/>
      <c r="Y25" s="541"/>
      <c r="Z25" s="541"/>
      <c r="AA25" s="541"/>
      <c r="AB25" s="541"/>
      <c r="AC25" s="541"/>
      <c r="AD25" s="541"/>
      <c r="AE25" s="542"/>
      <c r="AF25" s="549"/>
      <c r="AG25" s="550"/>
      <c r="AH25" s="550"/>
      <c r="AI25" s="551"/>
      <c r="AJ25" s="78"/>
    </row>
    <row r="26" spans="2:36" ht="18" customHeight="1" x14ac:dyDescent="0.2">
      <c r="C26" s="569"/>
      <c r="D26" s="570"/>
      <c r="E26" s="543"/>
      <c r="F26" s="544"/>
      <c r="G26" s="544"/>
      <c r="H26" s="544"/>
      <c r="I26" s="544"/>
      <c r="J26" s="544"/>
      <c r="K26" s="544"/>
      <c r="L26" s="544"/>
      <c r="M26" s="544"/>
      <c r="N26" s="544"/>
      <c r="O26" s="544"/>
      <c r="P26" s="544"/>
      <c r="Q26" s="544"/>
      <c r="R26" s="578"/>
      <c r="S26" s="544"/>
      <c r="T26" s="544"/>
      <c r="U26" s="544"/>
      <c r="V26" s="544"/>
      <c r="W26" s="544"/>
      <c r="X26" s="544"/>
      <c r="Y26" s="544"/>
      <c r="Z26" s="544"/>
      <c r="AA26" s="544"/>
      <c r="AB26" s="544"/>
      <c r="AC26" s="544"/>
      <c r="AD26" s="544"/>
      <c r="AE26" s="545"/>
      <c r="AF26" s="569"/>
      <c r="AG26" s="580"/>
      <c r="AH26" s="580"/>
      <c r="AI26" s="570"/>
      <c r="AJ26" s="78"/>
    </row>
    <row r="27" spans="2:36" ht="18" customHeight="1" x14ac:dyDescent="0.2">
      <c r="C27" s="569"/>
      <c r="D27" s="570"/>
      <c r="E27" s="543"/>
      <c r="F27" s="544"/>
      <c r="G27" s="544"/>
      <c r="H27" s="544"/>
      <c r="I27" s="544"/>
      <c r="J27" s="544"/>
      <c r="K27" s="544"/>
      <c r="L27" s="544"/>
      <c r="M27" s="544"/>
      <c r="N27" s="544"/>
      <c r="O27" s="544"/>
      <c r="P27" s="544"/>
      <c r="Q27" s="544"/>
      <c r="R27" s="578"/>
      <c r="S27" s="544"/>
      <c r="T27" s="544"/>
      <c r="U27" s="544"/>
      <c r="V27" s="544"/>
      <c r="W27" s="544"/>
      <c r="X27" s="544"/>
      <c r="Y27" s="544"/>
      <c r="Z27" s="544"/>
      <c r="AA27" s="544"/>
      <c r="AB27" s="544"/>
      <c r="AC27" s="544"/>
      <c r="AD27" s="544"/>
      <c r="AE27" s="545"/>
      <c r="AF27" s="569"/>
      <c r="AG27" s="580"/>
      <c r="AH27" s="580"/>
      <c r="AI27" s="570"/>
      <c r="AJ27" s="78"/>
    </row>
    <row r="28" spans="2:36" ht="18" customHeight="1" x14ac:dyDescent="0.2">
      <c r="C28" s="569"/>
      <c r="D28" s="570"/>
      <c r="E28" s="543"/>
      <c r="F28" s="544"/>
      <c r="G28" s="544"/>
      <c r="H28" s="544"/>
      <c r="I28" s="544"/>
      <c r="J28" s="544"/>
      <c r="K28" s="544"/>
      <c r="L28" s="544"/>
      <c r="M28" s="544"/>
      <c r="N28" s="544"/>
      <c r="O28" s="544"/>
      <c r="P28" s="544"/>
      <c r="Q28" s="544"/>
      <c r="R28" s="578"/>
      <c r="S28" s="544"/>
      <c r="T28" s="544"/>
      <c r="U28" s="544"/>
      <c r="V28" s="544"/>
      <c r="W28" s="544"/>
      <c r="X28" s="544"/>
      <c r="Y28" s="544"/>
      <c r="Z28" s="544"/>
      <c r="AA28" s="544"/>
      <c r="AB28" s="544"/>
      <c r="AC28" s="544"/>
      <c r="AD28" s="544"/>
      <c r="AE28" s="545"/>
      <c r="AF28" s="569"/>
      <c r="AG28" s="580"/>
      <c r="AH28" s="580"/>
      <c r="AI28" s="570"/>
      <c r="AJ28" s="78"/>
    </row>
    <row r="29" spans="2:36" ht="18" customHeight="1" x14ac:dyDescent="0.2">
      <c r="C29" s="569"/>
      <c r="D29" s="570"/>
      <c r="E29" s="543"/>
      <c r="F29" s="544"/>
      <c r="G29" s="544"/>
      <c r="H29" s="544"/>
      <c r="I29" s="544"/>
      <c r="J29" s="544"/>
      <c r="K29" s="544"/>
      <c r="L29" s="544"/>
      <c r="M29" s="544"/>
      <c r="N29" s="544"/>
      <c r="O29" s="544"/>
      <c r="P29" s="544"/>
      <c r="Q29" s="544"/>
      <c r="R29" s="578"/>
      <c r="S29" s="544"/>
      <c r="T29" s="544"/>
      <c r="U29" s="544"/>
      <c r="V29" s="544"/>
      <c r="W29" s="544"/>
      <c r="X29" s="544"/>
      <c r="Y29" s="544"/>
      <c r="Z29" s="544"/>
      <c r="AA29" s="544"/>
      <c r="AB29" s="544"/>
      <c r="AC29" s="544"/>
      <c r="AD29" s="544"/>
      <c r="AE29" s="545"/>
      <c r="AF29" s="569"/>
      <c r="AG29" s="580"/>
      <c r="AH29" s="580"/>
      <c r="AI29" s="570"/>
      <c r="AJ29" s="78"/>
    </row>
    <row r="30" spans="2:36" ht="18" customHeight="1" x14ac:dyDescent="0.2">
      <c r="C30" s="552"/>
      <c r="D30" s="554"/>
      <c r="E30" s="546"/>
      <c r="F30" s="547"/>
      <c r="G30" s="547"/>
      <c r="H30" s="547"/>
      <c r="I30" s="547"/>
      <c r="J30" s="547"/>
      <c r="K30" s="547"/>
      <c r="L30" s="547"/>
      <c r="M30" s="547"/>
      <c r="N30" s="547"/>
      <c r="O30" s="547"/>
      <c r="P30" s="547"/>
      <c r="Q30" s="547"/>
      <c r="R30" s="579"/>
      <c r="S30" s="547"/>
      <c r="T30" s="547"/>
      <c r="U30" s="547"/>
      <c r="V30" s="547"/>
      <c r="W30" s="547"/>
      <c r="X30" s="547"/>
      <c r="Y30" s="547"/>
      <c r="Z30" s="547"/>
      <c r="AA30" s="547"/>
      <c r="AB30" s="547"/>
      <c r="AC30" s="547"/>
      <c r="AD30" s="547"/>
      <c r="AE30" s="548"/>
      <c r="AF30" s="552"/>
      <c r="AG30" s="553"/>
      <c r="AH30" s="553"/>
      <c r="AI30" s="554"/>
    </row>
    <row r="31" spans="2:36" ht="18" customHeight="1" x14ac:dyDescent="0.2">
      <c r="C31" s="549">
        <v>4</v>
      </c>
      <c r="D31" s="551"/>
      <c r="E31" s="540" t="s">
        <v>148</v>
      </c>
      <c r="F31" s="541"/>
      <c r="G31" s="541"/>
      <c r="H31" s="541"/>
      <c r="I31" s="541"/>
      <c r="J31" s="541"/>
      <c r="K31" s="541"/>
      <c r="L31" s="541"/>
      <c r="M31" s="541"/>
      <c r="N31" s="541"/>
      <c r="O31" s="541"/>
      <c r="P31" s="541"/>
      <c r="Q31" s="541"/>
      <c r="R31" s="541"/>
      <c r="S31" s="541"/>
      <c r="T31" s="541"/>
      <c r="U31" s="541"/>
      <c r="V31" s="541"/>
      <c r="W31" s="541"/>
      <c r="X31" s="541"/>
      <c r="Y31" s="541"/>
      <c r="Z31" s="541"/>
      <c r="AA31" s="541"/>
      <c r="AB31" s="541"/>
      <c r="AC31" s="541"/>
      <c r="AD31" s="541"/>
      <c r="AE31" s="541"/>
      <c r="AF31" s="549"/>
      <c r="AG31" s="550"/>
      <c r="AH31" s="550"/>
      <c r="AI31" s="551"/>
    </row>
    <row r="32" spans="2:36" ht="18" customHeight="1" x14ac:dyDescent="0.2">
      <c r="C32" s="569"/>
      <c r="D32" s="570"/>
      <c r="E32" s="543"/>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69"/>
      <c r="AG32" s="580"/>
      <c r="AH32" s="580"/>
      <c r="AI32" s="570"/>
    </row>
    <row r="33" spans="3:35" ht="18" customHeight="1" x14ac:dyDescent="0.2">
      <c r="C33" s="552"/>
      <c r="D33" s="554"/>
      <c r="E33" s="546"/>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52"/>
      <c r="AG33" s="553"/>
      <c r="AH33" s="553"/>
      <c r="AI33" s="554"/>
    </row>
    <row r="34" spans="3:35" ht="18" customHeight="1" x14ac:dyDescent="0.2">
      <c r="C34" s="549">
        <v>5</v>
      </c>
      <c r="D34" s="551"/>
      <c r="E34" s="540" t="s">
        <v>164</v>
      </c>
      <c r="F34" s="556"/>
      <c r="G34" s="556"/>
      <c r="H34" s="556"/>
      <c r="I34" s="556"/>
      <c r="J34" s="556"/>
      <c r="K34" s="556"/>
      <c r="L34" s="556"/>
      <c r="M34" s="556"/>
      <c r="N34" s="556"/>
      <c r="O34" s="556"/>
      <c r="P34" s="556"/>
      <c r="Q34" s="556"/>
      <c r="R34" s="556"/>
      <c r="S34" s="556"/>
      <c r="T34" s="556"/>
      <c r="U34" s="556"/>
      <c r="V34" s="556"/>
      <c r="W34" s="556"/>
      <c r="X34" s="556"/>
      <c r="Y34" s="556"/>
      <c r="Z34" s="556"/>
      <c r="AA34" s="556"/>
      <c r="AB34" s="556"/>
      <c r="AC34" s="556"/>
      <c r="AD34" s="556"/>
      <c r="AE34" s="556"/>
      <c r="AF34" s="549"/>
      <c r="AG34" s="550"/>
      <c r="AH34" s="550"/>
      <c r="AI34" s="551"/>
    </row>
    <row r="35" spans="3:35" ht="18" customHeight="1" x14ac:dyDescent="0.2">
      <c r="C35" s="552"/>
      <c r="D35" s="554"/>
      <c r="E35" s="558"/>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2"/>
      <c r="AG35" s="553"/>
      <c r="AH35" s="553"/>
      <c r="AI35" s="554"/>
    </row>
    <row r="36" spans="3:35" ht="18" customHeight="1" x14ac:dyDescent="0.2">
      <c r="C36" s="549">
        <v>6</v>
      </c>
      <c r="D36" s="551"/>
      <c r="E36" s="540" t="s">
        <v>149</v>
      </c>
      <c r="F36" s="541"/>
      <c r="G36" s="541"/>
      <c r="H36" s="541"/>
      <c r="I36" s="541"/>
      <c r="J36" s="541"/>
      <c r="K36" s="541"/>
      <c r="L36" s="541"/>
      <c r="M36" s="541"/>
      <c r="N36" s="541"/>
      <c r="O36" s="541"/>
      <c r="P36" s="541"/>
      <c r="Q36" s="541"/>
      <c r="R36" s="541"/>
      <c r="S36" s="541"/>
      <c r="T36" s="541"/>
      <c r="U36" s="541"/>
      <c r="V36" s="541"/>
      <c r="W36" s="541"/>
      <c r="X36" s="541"/>
      <c r="Y36" s="541"/>
      <c r="Z36" s="541"/>
      <c r="AA36" s="541"/>
      <c r="AB36" s="541"/>
      <c r="AC36" s="541"/>
      <c r="AD36" s="541"/>
      <c r="AE36" s="541"/>
      <c r="AF36" s="549"/>
      <c r="AG36" s="550"/>
      <c r="AH36" s="550"/>
      <c r="AI36" s="551"/>
    </row>
    <row r="37" spans="3:35" ht="18" customHeight="1" x14ac:dyDescent="0.2">
      <c r="C37" s="569"/>
      <c r="D37" s="570"/>
      <c r="E37" s="543"/>
      <c r="F37" s="544"/>
      <c r="G37" s="544"/>
      <c r="H37" s="544"/>
      <c r="I37" s="544"/>
      <c r="J37" s="544"/>
      <c r="K37" s="544"/>
      <c r="L37" s="544"/>
      <c r="M37" s="544"/>
      <c r="N37" s="544"/>
      <c r="O37" s="544"/>
      <c r="P37" s="544"/>
      <c r="Q37" s="544"/>
      <c r="R37" s="544"/>
      <c r="S37" s="544"/>
      <c r="T37" s="544"/>
      <c r="U37" s="544"/>
      <c r="V37" s="544"/>
      <c r="W37" s="544"/>
      <c r="X37" s="544"/>
      <c r="Y37" s="544"/>
      <c r="Z37" s="544"/>
      <c r="AA37" s="544"/>
      <c r="AB37" s="544"/>
      <c r="AC37" s="544"/>
      <c r="AD37" s="544"/>
      <c r="AE37" s="544"/>
      <c r="AF37" s="569"/>
      <c r="AG37" s="580"/>
      <c r="AH37" s="580"/>
      <c r="AI37" s="570"/>
    </row>
    <row r="38" spans="3:35" ht="18" customHeight="1" x14ac:dyDescent="0.2">
      <c r="C38" s="552"/>
      <c r="D38" s="554"/>
      <c r="E38" s="546"/>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52"/>
      <c r="AG38" s="553"/>
      <c r="AH38" s="553"/>
      <c r="AI38" s="554"/>
    </row>
    <row r="39" spans="3:35" ht="18" customHeight="1" x14ac:dyDescent="0.2">
      <c r="C39" s="549">
        <v>7</v>
      </c>
      <c r="D39" s="551"/>
      <c r="E39" s="540" t="s">
        <v>150</v>
      </c>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49"/>
      <c r="AG39" s="550"/>
      <c r="AH39" s="550"/>
      <c r="AI39" s="551"/>
    </row>
    <row r="40" spans="3:35" ht="18" customHeight="1" x14ac:dyDescent="0.2">
      <c r="C40" s="569"/>
      <c r="D40" s="570"/>
      <c r="E40" s="543"/>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69"/>
      <c r="AG40" s="580"/>
      <c r="AH40" s="580"/>
      <c r="AI40" s="570"/>
    </row>
    <row r="41" spans="3:35" ht="18" customHeight="1" x14ac:dyDescent="0.2">
      <c r="C41" s="569"/>
      <c r="D41" s="570"/>
      <c r="E41" s="543"/>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69"/>
      <c r="AG41" s="580"/>
      <c r="AH41" s="580"/>
      <c r="AI41" s="570"/>
    </row>
    <row r="42" spans="3:35" ht="18" customHeight="1" x14ac:dyDescent="0.2">
      <c r="C42" s="569"/>
      <c r="D42" s="570"/>
      <c r="E42" s="543"/>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69"/>
      <c r="AG42" s="580"/>
      <c r="AH42" s="580"/>
      <c r="AI42" s="570"/>
    </row>
    <row r="43" spans="3:35" ht="18" customHeight="1" x14ac:dyDescent="0.2">
      <c r="C43" s="552"/>
      <c r="D43" s="554"/>
      <c r="E43" s="558"/>
      <c r="F43" s="559"/>
      <c r="G43" s="559"/>
      <c r="H43" s="559"/>
      <c r="I43" s="559"/>
      <c r="J43" s="559"/>
      <c r="K43" s="559"/>
      <c r="L43" s="559"/>
      <c r="M43" s="559"/>
      <c r="N43" s="559"/>
      <c r="O43" s="559"/>
      <c r="P43" s="559"/>
      <c r="Q43" s="559"/>
      <c r="R43" s="559"/>
      <c r="S43" s="559"/>
      <c r="T43" s="559"/>
      <c r="U43" s="559"/>
      <c r="V43" s="559"/>
      <c r="W43" s="559"/>
      <c r="X43" s="559"/>
      <c r="Y43" s="559"/>
      <c r="Z43" s="559"/>
      <c r="AA43" s="559"/>
      <c r="AB43" s="559"/>
      <c r="AC43" s="559"/>
      <c r="AD43" s="559"/>
      <c r="AE43" s="559"/>
      <c r="AF43" s="552"/>
      <c r="AG43" s="553"/>
      <c r="AH43" s="553"/>
      <c r="AI43" s="554"/>
    </row>
    <row r="44" spans="3:35" ht="18" customHeight="1" x14ac:dyDescent="0.2">
      <c r="C44" s="549">
        <v>8</v>
      </c>
      <c r="D44" s="551"/>
      <c r="E44" s="540" t="s">
        <v>151</v>
      </c>
      <c r="F44" s="556"/>
      <c r="G44" s="556"/>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49"/>
      <c r="AG44" s="550"/>
      <c r="AH44" s="550"/>
      <c r="AI44" s="551"/>
    </row>
    <row r="45" spans="3:35" ht="18" customHeight="1" x14ac:dyDescent="0.2">
      <c r="C45" s="552"/>
      <c r="D45" s="554"/>
      <c r="E45" s="558"/>
      <c r="F45" s="559"/>
      <c r="G45" s="559"/>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2"/>
      <c r="AG45" s="553"/>
      <c r="AH45" s="553"/>
      <c r="AI45" s="554"/>
    </row>
    <row r="46" spans="3:35" ht="18" customHeight="1" x14ac:dyDescent="0.2">
      <c r="C46" s="549">
        <v>9</v>
      </c>
      <c r="D46" s="551"/>
      <c r="E46" s="555" t="s">
        <v>616</v>
      </c>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49"/>
      <c r="AG46" s="550"/>
      <c r="AH46" s="550"/>
      <c r="AI46" s="551"/>
    </row>
    <row r="47" spans="3:35" ht="18" customHeight="1" x14ac:dyDescent="0.2">
      <c r="C47" s="552"/>
      <c r="D47" s="554"/>
      <c r="E47" s="582"/>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52"/>
      <c r="AG47" s="553"/>
      <c r="AH47" s="553"/>
      <c r="AI47" s="554"/>
    </row>
    <row r="48" spans="3:35" ht="18" customHeight="1" x14ac:dyDescent="0.2">
      <c r="C48" s="549">
        <v>10</v>
      </c>
      <c r="D48" s="551"/>
      <c r="E48" s="540" t="s">
        <v>224</v>
      </c>
      <c r="F48" s="541"/>
      <c r="G48" s="541"/>
      <c r="H48" s="541"/>
      <c r="I48" s="541"/>
      <c r="J48" s="541"/>
      <c r="K48" s="541"/>
      <c r="L48" s="541"/>
      <c r="M48" s="541"/>
      <c r="N48" s="541"/>
      <c r="O48" s="541"/>
      <c r="P48" s="541"/>
      <c r="Q48" s="541"/>
      <c r="R48" s="541"/>
      <c r="S48" s="541"/>
      <c r="T48" s="541"/>
      <c r="U48" s="541"/>
      <c r="V48" s="541"/>
      <c r="W48" s="541"/>
      <c r="X48" s="541"/>
      <c r="Y48" s="541"/>
      <c r="Z48" s="541"/>
      <c r="AA48" s="541"/>
      <c r="AB48" s="541"/>
      <c r="AC48" s="541"/>
      <c r="AD48" s="541"/>
      <c r="AE48" s="541"/>
      <c r="AF48" s="549"/>
      <c r="AG48" s="550"/>
      <c r="AH48" s="550"/>
      <c r="AI48" s="551"/>
    </row>
    <row r="49" spans="2:35" ht="18" customHeight="1" x14ac:dyDescent="0.2">
      <c r="C49" s="569"/>
      <c r="D49" s="570"/>
      <c r="E49" s="543"/>
      <c r="F49" s="544"/>
      <c r="G49" s="544"/>
      <c r="H49" s="544"/>
      <c r="I49" s="544"/>
      <c r="J49" s="544"/>
      <c r="K49" s="544"/>
      <c r="L49" s="544"/>
      <c r="M49" s="544"/>
      <c r="N49" s="544"/>
      <c r="O49" s="544"/>
      <c r="P49" s="544"/>
      <c r="Q49" s="544"/>
      <c r="R49" s="544"/>
      <c r="S49" s="544"/>
      <c r="T49" s="544"/>
      <c r="U49" s="544"/>
      <c r="V49" s="544"/>
      <c r="W49" s="544"/>
      <c r="X49" s="544"/>
      <c r="Y49" s="544"/>
      <c r="Z49" s="544"/>
      <c r="AA49" s="544"/>
      <c r="AB49" s="544"/>
      <c r="AC49" s="544"/>
      <c r="AD49" s="544"/>
      <c r="AE49" s="544"/>
      <c r="AF49" s="569"/>
      <c r="AG49" s="580"/>
      <c r="AH49" s="580"/>
      <c r="AI49" s="570"/>
    </row>
    <row r="50" spans="2:35" ht="18" customHeight="1" x14ac:dyDescent="0.2">
      <c r="C50" s="569"/>
      <c r="D50" s="570"/>
      <c r="E50" s="543"/>
      <c r="F50" s="544"/>
      <c r="G50" s="544"/>
      <c r="H50" s="544"/>
      <c r="I50" s="544"/>
      <c r="J50" s="544"/>
      <c r="K50" s="544"/>
      <c r="L50" s="544"/>
      <c r="M50" s="544"/>
      <c r="N50" s="544"/>
      <c r="O50" s="544"/>
      <c r="P50" s="544"/>
      <c r="Q50" s="544"/>
      <c r="R50" s="544"/>
      <c r="S50" s="544"/>
      <c r="T50" s="544"/>
      <c r="U50" s="544"/>
      <c r="V50" s="544"/>
      <c r="W50" s="544"/>
      <c r="X50" s="544"/>
      <c r="Y50" s="544"/>
      <c r="Z50" s="544"/>
      <c r="AA50" s="544"/>
      <c r="AB50" s="544"/>
      <c r="AC50" s="544"/>
      <c r="AD50" s="544"/>
      <c r="AE50" s="544"/>
      <c r="AF50" s="569"/>
      <c r="AG50" s="580"/>
      <c r="AH50" s="580"/>
      <c r="AI50" s="570"/>
    </row>
    <row r="51" spans="2:35" ht="18" customHeight="1" x14ac:dyDescent="0.2">
      <c r="C51" s="569"/>
      <c r="D51" s="570"/>
      <c r="E51" s="543"/>
      <c r="F51" s="544"/>
      <c r="G51" s="544"/>
      <c r="H51" s="544"/>
      <c r="I51" s="544"/>
      <c r="J51" s="544"/>
      <c r="K51" s="544"/>
      <c r="L51" s="544"/>
      <c r="M51" s="544"/>
      <c r="N51" s="544"/>
      <c r="O51" s="544"/>
      <c r="P51" s="544"/>
      <c r="Q51" s="544"/>
      <c r="R51" s="544"/>
      <c r="S51" s="544"/>
      <c r="T51" s="544"/>
      <c r="U51" s="544"/>
      <c r="V51" s="544"/>
      <c r="W51" s="544"/>
      <c r="X51" s="544"/>
      <c r="Y51" s="544"/>
      <c r="Z51" s="544"/>
      <c r="AA51" s="544"/>
      <c r="AB51" s="544"/>
      <c r="AC51" s="544"/>
      <c r="AD51" s="544"/>
      <c r="AE51" s="544"/>
      <c r="AF51" s="569"/>
      <c r="AG51" s="580"/>
      <c r="AH51" s="580"/>
      <c r="AI51" s="570"/>
    </row>
    <row r="52" spans="2:35" ht="18" customHeight="1" x14ac:dyDescent="0.2">
      <c r="C52" s="552"/>
      <c r="D52" s="554"/>
      <c r="E52" s="546"/>
      <c r="F52" s="547"/>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52"/>
      <c r="AG52" s="553"/>
      <c r="AH52" s="553"/>
      <c r="AI52" s="554"/>
    </row>
    <row r="53" spans="2:35" ht="10.199999999999999" customHeight="1" x14ac:dyDescent="0.2">
      <c r="C53" s="7"/>
      <c r="D53" s="7"/>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7"/>
      <c r="AG53" s="7"/>
      <c r="AH53" s="7"/>
      <c r="AI53" s="7"/>
    </row>
    <row r="54" spans="2:35" ht="18" customHeight="1" x14ac:dyDescent="0.2">
      <c r="B54" s="4" t="s">
        <v>41</v>
      </c>
    </row>
    <row r="55" spans="2:35" ht="18" customHeight="1" x14ac:dyDescent="0.2">
      <c r="C55" s="549">
        <v>1</v>
      </c>
      <c r="D55" s="551"/>
      <c r="E55" s="540" t="s">
        <v>152</v>
      </c>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9"/>
      <c r="AG55" s="550"/>
      <c r="AH55" s="550"/>
      <c r="AI55" s="551"/>
    </row>
    <row r="56" spans="2:35" ht="18" customHeight="1" x14ac:dyDescent="0.2">
      <c r="C56" s="552"/>
      <c r="D56" s="554"/>
      <c r="E56" s="546"/>
      <c r="F56" s="547"/>
      <c r="G56" s="547"/>
      <c r="H56" s="547"/>
      <c r="I56" s="547"/>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52"/>
      <c r="AG56" s="553"/>
      <c r="AH56" s="553"/>
      <c r="AI56" s="554"/>
    </row>
    <row r="57" spans="2:35" ht="18" customHeight="1" x14ac:dyDescent="0.2">
      <c r="C57" s="549">
        <v>2</v>
      </c>
      <c r="D57" s="551"/>
      <c r="E57" s="540" t="s">
        <v>165</v>
      </c>
      <c r="F57" s="541"/>
      <c r="G57" s="541"/>
      <c r="H57" s="541"/>
      <c r="I57" s="541"/>
      <c r="J57" s="541"/>
      <c r="K57" s="541"/>
      <c r="L57" s="541"/>
      <c r="M57" s="541"/>
      <c r="N57" s="541"/>
      <c r="O57" s="541"/>
      <c r="P57" s="541"/>
      <c r="Q57" s="541"/>
      <c r="R57" s="541"/>
      <c r="S57" s="541"/>
      <c r="T57" s="541"/>
      <c r="U57" s="541"/>
      <c r="V57" s="541"/>
      <c r="W57" s="541"/>
      <c r="X57" s="541"/>
      <c r="Y57" s="541"/>
      <c r="Z57" s="541"/>
      <c r="AA57" s="541"/>
      <c r="AB57" s="541"/>
      <c r="AC57" s="541"/>
      <c r="AD57" s="541"/>
      <c r="AE57" s="542"/>
      <c r="AF57" s="549"/>
      <c r="AG57" s="550"/>
      <c r="AH57" s="550"/>
      <c r="AI57" s="551"/>
    </row>
    <row r="58" spans="2:35" ht="18" customHeight="1" x14ac:dyDescent="0.2">
      <c r="C58" s="552"/>
      <c r="D58" s="554"/>
      <c r="E58" s="546"/>
      <c r="F58" s="547"/>
      <c r="G58" s="547"/>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8"/>
      <c r="AF58" s="552"/>
      <c r="AG58" s="553"/>
      <c r="AH58" s="553"/>
      <c r="AI58" s="554"/>
    </row>
    <row r="59" spans="2:35" ht="18" customHeight="1" x14ac:dyDescent="0.2">
      <c r="C59" s="549">
        <v>3</v>
      </c>
      <c r="D59" s="551"/>
      <c r="E59" s="540" t="s">
        <v>166</v>
      </c>
      <c r="F59" s="541"/>
      <c r="G59" s="541"/>
      <c r="H59" s="541"/>
      <c r="I59" s="541"/>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9"/>
      <c r="AG59" s="550"/>
      <c r="AH59" s="550"/>
      <c r="AI59" s="551"/>
    </row>
    <row r="60" spans="2:35" ht="18" customHeight="1" x14ac:dyDescent="0.2">
      <c r="C60" s="552"/>
      <c r="D60" s="554"/>
      <c r="E60" s="546"/>
      <c r="F60" s="547"/>
      <c r="G60" s="547"/>
      <c r="H60" s="547"/>
      <c r="I60" s="547"/>
      <c r="J60" s="547"/>
      <c r="K60" s="547"/>
      <c r="L60" s="547"/>
      <c r="M60" s="547"/>
      <c r="N60" s="547"/>
      <c r="O60" s="547"/>
      <c r="P60" s="547"/>
      <c r="Q60" s="547"/>
      <c r="R60" s="547"/>
      <c r="S60" s="547"/>
      <c r="T60" s="547"/>
      <c r="U60" s="547"/>
      <c r="V60" s="547"/>
      <c r="W60" s="547"/>
      <c r="X60" s="547"/>
      <c r="Y60" s="547"/>
      <c r="Z60" s="547"/>
      <c r="AA60" s="547"/>
      <c r="AB60" s="547"/>
      <c r="AC60" s="547"/>
      <c r="AD60" s="547"/>
      <c r="AE60" s="547"/>
      <c r="AF60" s="552"/>
      <c r="AG60" s="553"/>
      <c r="AH60" s="553"/>
      <c r="AI60" s="554"/>
    </row>
    <row r="61" spans="2:35" ht="18" customHeight="1" x14ac:dyDescent="0.2">
      <c r="C61" s="549">
        <v>4</v>
      </c>
      <c r="D61" s="551"/>
      <c r="E61" s="540" t="s">
        <v>153</v>
      </c>
      <c r="F61" s="541"/>
      <c r="G61" s="541"/>
      <c r="H61" s="541"/>
      <c r="I61" s="541"/>
      <c r="J61" s="541"/>
      <c r="K61" s="541"/>
      <c r="L61" s="541"/>
      <c r="M61" s="541"/>
      <c r="N61" s="541"/>
      <c r="O61" s="541"/>
      <c r="P61" s="541"/>
      <c r="Q61" s="541"/>
      <c r="R61" s="541"/>
      <c r="S61" s="541"/>
      <c r="T61" s="541"/>
      <c r="U61" s="541"/>
      <c r="V61" s="541"/>
      <c r="W61" s="541"/>
      <c r="X61" s="541"/>
      <c r="Y61" s="541"/>
      <c r="Z61" s="541"/>
      <c r="AA61" s="541"/>
      <c r="AB61" s="541"/>
      <c r="AC61" s="541"/>
      <c r="AD61" s="541"/>
      <c r="AE61" s="541"/>
      <c r="AF61" s="549"/>
      <c r="AG61" s="550"/>
      <c r="AH61" s="550"/>
      <c r="AI61" s="551"/>
    </row>
    <row r="62" spans="2:35" ht="18" customHeight="1" x14ac:dyDescent="0.2">
      <c r="C62" s="552"/>
      <c r="D62" s="554"/>
      <c r="E62" s="546"/>
      <c r="F62" s="547"/>
      <c r="G62" s="547"/>
      <c r="H62" s="547"/>
      <c r="I62" s="547"/>
      <c r="J62" s="547"/>
      <c r="K62" s="547"/>
      <c r="L62" s="547"/>
      <c r="M62" s="547"/>
      <c r="N62" s="547"/>
      <c r="O62" s="547"/>
      <c r="P62" s="547"/>
      <c r="Q62" s="547"/>
      <c r="R62" s="547"/>
      <c r="S62" s="547"/>
      <c r="T62" s="547"/>
      <c r="U62" s="547"/>
      <c r="V62" s="547"/>
      <c r="W62" s="547"/>
      <c r="X62" s="547"/>
      <c r="Y62" s="547"/>
      <c r="Z62" s="547"/>
      <c r="AA62" s="547"/>
      <c r="AB62" s="547"/>
      <c r="AC62" s="547"/>
      <c r="AD62" s="547"/>
      <c r="AE62" s="547"/>
      <c r="AF62" s="552"/>
      <c r="AG62" s="553"/>
      <c r="AH62" s="553"/>
      <c r="AI62" s="554"/>
    </row>
    <row r="63" spans="2:35" ht="18" customHeight="1" x14ac:dyDescent="0.2">
      <c r="C63" s="549">
        <v>5</v>
      </c>
      <c r="D63" s="551"/>
      <c r="E63" s="541" t="s">
        <v>155</v>
      </c>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2"/>
    </row>
    <row r="64" spans="2:35" ht="18" customHeight="1" x14ac:dyDescent="0.2">
      <c r="C64" s="569"/>
      <c r="D64" s="570"/>
      <c r="E64" s="547"/>
      <c r="F64" s="547"/>
      <c r="G64" s="547"/>
      <c r="H64" s="547"/>
      <c r="I64" s="547"/>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8"/>
    </row>
    <row r="65" spans="3:35" ht="18" customHeight="1" x14ac:dyDescent="0.2">
      <c r="C65" s="569"/>
      <c r="D65" s="570"/>
      <c r="E65" s="63" t="s">
        <v>154</v>
      </c>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75"/>
      <c r="AG65" s="20"/>
      <c r="AH65" s="20"/>
      <c r="AI65" s="26"/>
    </row>
    <row r="66" spans="3:35" ht="18" customHeight="1" x14ac:dyDescent="0.2">
      <c r="C66" s="569"/>
      <c r="D66" s="570"/>
      <c r="E66" s="584"/>
      <c r="F66" s="585"/>
      <c r="G66" s="585"/>
      <c r="H66" s="585"/>
      <c r="I66" s="585"/>
      <c r="J66" s="585"/>
      <c r="K66" s="585"/>
      <c r="L66" s="585"/>
      <c r="M66" s="585"/>
      <c r="N66" s="585"/>
      <c r="O66" s="585"/>
      <c r="P66" s="585"/>
      <c r="Q66" s="585"/>
      <c r="R66" s="585"/>
      <c r="S66" s="585"/>
      <c r="T66" s="585"/>
      <c r="U66" s="585"/>
      <c r="V66" s="585"/>
      <c r="W66" s="585"/>
      <c r="X66" s="585"/>
      <c r="Y66" s="585"/>
      <c r="Z66" s="585"/>
      <c r="AA66" s="585"/>
      <c r="AB66" s="585"/>
      <c r="AC66" s="585"/>
      <c r="AD66" s="585"/>
      <c r="AE66" s="585"/>
      <c r="AF66" s="585"/>
      <c r="AG66" s="585"/>
      <c r="AH66" s="585"/>
      <c r="AI66" s="586"/>
    </row>
    <row r="67" spans="3:35" ht="18" customHeight="1" x14ac:dyDescent="0.2">
      <c r="C67" s="552"/>
      <c r="D67" s="554"/>
      <c r="E67" s="587"/>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9"/>
    </row>
    <row r="68" spans="3:35" ht="18" customHeight="1" x14ac:dyDescent="0.2">
      <c r="C68" s="549">
        <v>6</v>
      </c>
      <c r="D68" s="551"/>
      <c r="E68" s="540" t="s">
        <v>167</v>
      </c>
      <c r="F68" s="541"/>
      <c r="G68" s="541"/>
      <c r="H68" s="541"/>
      <c r="I68" s="541"/>
      <c r="J68" s="541"/>
      <c r="K68" s="541"/>
      <c r="L68" s="541"/>
      <c r="M68" s="541"/>
      <c r="N68" s="541"/>
      <c r="O68" s="541"/>
      <c r="P68" s="541"/>
      <c r="Q68" s="541"/>
      <c r="R68" s="541"/>
      <c r="S68" s="541"/>
      <c r="T68" s="541"/>
      <c r="U68" s="541"/>
      <c r="V68" s="541"/>
      <c r="W68" s="541"/>
      <c r="X68" s="541"/>
      <c r="Y68" s="541"/>
      <c r="Z68" s="541"/>
      <c r="AA68" s="541"/>
      <c r="AB68" s="541"/>
      <c r="AC68" s="541"/>
      <c r="AD68" s="541"/>
      <c r="AE68" s="541"/>
      <c r="AF68" s="549"/>
      <c r="AG68" s="550"/>
      <c r="AH68" s="550"/>
      <c r="AI68" s="551"/>
    </row>
    <row r="69" spans="3:35" ht="18" customHeight="1" x14ac:dyDescent="0.2">
      <c r="C69" s="552"/>
      <c r="D69" s="554"/>
      <c r="E69" s="546"/>
      <c r="F69" s="547"/>
      <c r="G69" s="547"/>
      <c r="H69" s="547"/>
      <c r="I69" s="547"/>
      <c r="J69" s="547"/>
      <c r="K69" s="547"/>
      <c r="L69" s="547"/>
      <c r="M69" s="547"/>
      <c r="N69" s="547"/>
      <c r="O69" s="547"/>
      <c r="P69" s="547"/>
      <c r="Q69" s="547"/>
      <c r="R69" s="547"/>
      <c r="S69" s="547"/>
      <c r="T69" s="547"/>
      <c r="U69" s="547"/>
      <c r="V69" s="547"/>
      <c r="W69" s="547"/>
      <c r="X69" s="547"/>
      <c r="Y69" s="547"/>
      <c r="Z69" s="547"/>
      <c r="AA69" s="547"/>
      <c r="AB69" s="547"/>
      <c r="AC69" s="547"/>
      <c r="AD69" s="547"/>
      <c r="AE69" s="547"/>
      <c r="AF69" s="552"/>
      <c r="AG69" s="553"/>
      <c r="AH69" s="553"/>
      <c r="AI69" s="554"/>
    </row>
    <row r="70" spans="3:35" ht="18" customHeight="1" x14ac:dyDescent="0.2"/>
    <row r="71" spans="3:35" ht="18" customHeight="1" x14ac:dyDescent="0.2"/>
  </sheetData>
  <mergeCells count="68">
    <mergeCell ref="Q10:AI10"/>
    <mergeCell ref="E66:AI67"/>
    <mergeCell ref="C68:D69"/>
    <mergeCell ref="E68:AE69"/>
    <mergeCell ref="AF68:AI69"/>
    <mergeCell ref="C57:D58"/>
    <mergeCell ref="E57:AE58"/>
    <mergeCell ref="AF57:AI58"/>
    <mergeCell ref="C59:D60"/>
    <mergeCell ref="E59:AE60"/>
    <mergeCell ref="AF59:AI60"/>
    <mergeCell ref="C61:D62"/>
    <mergeCell ref="E61:AE62"/>
    <mergeCell ref="AF61:AI62"/>
    <mergeCell ref="C63:D67"/>
    <mergeCell ref="E63:AI64"/>
    <mergeCell ref="C48:D52"/>
    <mergeCell ref="E48:AE52"/>
    <mergeCell ref="AF48:AI52"/>
    <mergeCell ref="C55:D56"/>
    <mergeCell ref="E55:AE56"/>
    <mergeCell ref="AF55:AI56"/>
    <mergeCell ref="C44:D45"/>
    <mergeCell ref="E44:AE45"/>
    <mergeCell ref="AF44:AI45"/>
    <mergeCell ref="C46:D47"/>
    <mergeCell ref="E46:AE47"/>
    <mergeCell ref="AF46:AI47"/>
    <mergeCell ref="C36:D38"/>
    <mergeCell ref="E36:AE38"/>
    <mergeCell ref="AF36:AI38"/>
    <mergeCell ref="C39:D43"/>
    <mergeCell ref="E39:AE43"/>
    <mergeCell ref="AF39:AI43"/>
    <mergeCell ref="C31:D33"/>
    <mergeCell ref="E31:AE33"/>
    <mergeCell ref="AF31:AI33"/>
    <mergeCell ref="C34:D35"/>
    <mergeCell ref="E34:AE35"/>
    <mergeCell ref="AF34:AI35"/>
    <mergeCell ref="C23:D24"/>
    <mergeCell ref="E23:AE24"/>
    <mergeCell ref="AF23:AI24"/>
    <mergeCell ref="C25:D30"/>
    <mergeCell ref="E25:Q30"/>
    <mergeCell ref="R25:AE30"/>
    <mergeCell ref="AF25:AI30"/>
    <mergeCell ref="AF16:AI17"/>
    <mergeCell ref="AF18:AI18"/>
    <mergeCell ref="C19:D22"/>
    <mergeCell ref="E19:AE22"/>
    <mergeCell ref="AG19:AI19"/>
    <mergeCell ref="AG20:AI20"/>
    <mergeCell ref="AG21:AI21"/>
    <mergeCell ref="AG22:AI22"/>
    <mergeCell ref="C11:P14"/>
    <mergeCell ref="Q11:T12"/>
    <mergeCell ref="U11:AI12"/>
    <mergeCell ref="Q13:T14"/>
    <mergeCell ref="U13:Z14"/>
    <mergeCell ref="AA13:AE14"/>
    <mergeCell ref="AF13:AF14"/>
    <mergeCell ref="AG13:AI14"/>
    <mergeCell ref="A1:B2"/>
    <mergeCell ref="C1:AI2"/>
    <mergeCell ref="C6:F6"/>
    <mergeCell ref="G6:W6"/>
    <mergeCell ref="C7:AI8"/>
  </mergeCells>
  <phoneticPr fontId="2"/>
  <dataValidations count="1">
    <dataValidation type="list" allowBlank="1" showInputMessage="1" showErrorMessage="1" sqref="AF55:AI62 AF68:AI69 AF23:AI53" xr:uid="{00000000-0002-0000-0100-000000000000}">
      <formula1>"はい,いいえ"</formula1>
    </dataValidation>
  </dataValidations>
  <pageMargins left="0.51181102362204722" right="0.47244094488188981" top="0.47244094488188981" bottom="0.35433070866141736" header="0.35433070866141736" footer="0.27559055118110237"/>
  <pageSetup paperSize="9" scale="69" orientation="portrait" r:id="rId1"/>
  <headerFooter alignWithMargins="0">
    <oddFooter xml:space="preserve">&amp;C&amp;P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Q58"/>
  <sheetViews>
    <sheetView view="pageBreakPreview" zoomScaleNormal="85" zoomScaleSheetLayoutView="100" workbookViewId="0">
      <selection sqref="A1:C1"/>
    </sheetView>
  </sheetViews>
  <sheetFormatPr defaultColWidth="9" defaultRowHeight="13.2" x14ac:dyDescent="0.2"/>
  <cols>
    <col min="1" max="1" width="9" style="202" customWidth="1"/>
    <col min="2" max="2" width="78.88671875" style="202" customWidth="1"/>
    <col min="3" max="3" width="11.44140625" style="207" bestFit="1" customWidth="1"/>
    <col min="4" max="16384" width="9" style="202"/>
  </cols>
  <sheetData>
    <row r="1" spans="1:17" ht="21" customHeight="1" x14ac:dyDescent="0.25">
      <c r="A1" s="870" t="s">
        <v>422</v>
      </c>
      <c r="B1" s="870"/>
      <c r="C1" s="870"/>
    </row>
    <row r="2" spans="1:17" ht="21" customHeight="1" x14ac:dyDescent="0.25">
      <c r="A2" s="92"/>
      <c r="B2" s="92"/>
      <c r="C2" s="92"/>
    </row>
    <row r="3" spans="1:17" ht="21" customHeight="1" x14ac:dyDescent="0.2">
      <c r="A3" s="871" t="s">
        <v>612</v>
      </c>
      <c r="B3" s="871"/>
      <c r="C3" s="871"/>
    </row>
    <row r="4" spans="1:17" ht="21" customHeight="1" x14ac:dyDescent="0.2">
      <c r="A4" s="213" t="s">
        <v>613</v>
      </c>
      <c r="B4" s="213"/>
      <c r="C4" s="213"/>
      <c r="D4" s="214"/>
      <c r="E4" s="214"/>
      <c r="F4" s="214"/>
      <c r="G4" s="214"/>
      <c r="H4" s="214"/>
      <c r="I4" s="214"/>
      <c r="J4" s="214"/>
      <c r="K4" s="214"/>
      <c r="L4" s="214"/>
      <c r="M4" s="214"/>
      <c r="N4" s="214"/>
      <c r="O4" s="214"/>
      <c r="P4" s="214"/>
      <c r="Q4" s="203"/>
    </row>
    <row r="6" spans="1:17" s="207" customFormat="1" ht="13.8" thickBot="1" x14ac:dyDescent="0.25">
      <c r="A6" s="979" t="s">
        <v>275</v>
      </c>
      <c r="B6" s="980"/>
      <c r="C6" s="215" t="s">
        <v>263</v>
      </c>
    </row>
    <row r="7" spans="1:17" s="208" customFormat="1" ht="43.5" customHeight="1" x14ac:dyDescent="0.2">
      <c r="A7" s="874" t="s">
        <v>655</v>
      </c>
      <c r="B7" s="1013"/>
      <c r="C7" s="300" t="s">
        <v>264</v>
      </c>
    </row>
    <row r="8" spans="1:17" s="208" customFormat="1" ht="44.4" customHeight="1" x14ac:dyDescent="0.2">
      <c r="A8" s="1027" t="s">
        <v>423</v>
      </c>
      <c r="B8" s="1017"/>
      <c r="C8" s="216" t="s">
        <v>264</v>
      </c>
    </row>
    <row r="9" spans="1:17" s="208" customFormat="1" ht="33.75" customHeight="1" x14ac:dyDescent="0.2">
      <c r="A9" s="1028" t="s">
        <v>424</v>
      </c>
      <c r="B9" s="1005"/>
      <c r="C9" s="217" t="s">
        <v>264</v>
      </c>
    </row>
    <row r="10" spans="1:17" s="208" customFormat="1" ht="30.75" customHeight="1" x14ac:dyDescent="0.2">
      <c r="A10" s="1028" t="s">
        <v>425</v>
      </c>
      <c r="B10" s="1005"/>
      <c r="C10" s="217" t="s">
        <v>264</v>
      </c>
    </row>
    <row r="11" spans="1:17" s="208" customFormat="1" ht="19.5" customHeight="1" x14ac:dyDescent="0.2">
      <c r="A11" s="1006" t="s">
        <v>426</v>
      </c>
      <c r="B11" s="1007"/>
      <c r="C11" s="1010" t="s">
        <v>264</v>
      </c>
    </row>
    <row r="12" spans="1:17" s="208" customFormat="1" ht="28.5" customHeight="1" x14ac:dyDescent="0.2">
      <c r="A12" s="1008"/>
      <c r="B12" s="1009"/>
      <c r="C12" s="1011"/>
    </row>
    <row r="13" spans="1:17" ht="30.75" customHeight="1" thickBot="1" x14ac:dyDescent="0.25">
      <c r="A13" s="1029" t="s">
        <v>265</v>
      </c>
      <c r="B13" s="1012"/>
      <c r="C13" s="218" t="s">
        <v>264</v>
      </c>
    </row>
    <row r="15" spans="1:17" s="102" customFormat="1" x14ac:dyDescent="0.2">
      <c r="A15" s="202" t="s">
        <v>427</v>
      </c>
      <c r="B15" s="202"/>
      <c r="C15" s="207"/>
      <c r="D15" s="202"/>
      <c r="E15" s="202"/>
      <c r="F15" s="202"/>
      <c r="G15" s="202"/>
      <c r="H15" s="202"/>
      <c r="I15" s="202"/>
      <c r="J15" s="202"/>
      <c r="K15" s="202"/>
      <c r="L15" s="202"/>
      <c r="M15" s="202"/>
      <c r="N15" s="202"/>
      <c r="O15" s="202"/>
      <c r="P15" s="202"/>
      <c r="Q15" s="202"/>
    </row>
    <row r="16" spans="1:17" s="102" customFormat="1" ht="30" customHeight="1" x14ac:dyDescent="0.2">
      <c r="A16" s="869" t="s">
        <v>428</v>
      </c>
      <c r="B16" s="869"/>
      <c r="C16" s="869"/>
    </row>
    <row r="17" spans="1:17" s="219" customFormat="1" x14ac:dyDescent="0.2">
      <c r="A17" s="219" t="s">
        <v>429</v>
      </c>
    </row>
    <row r="18" spans="1:17" s="102" customFormat="1" x14ac:dyDescent="0.2">
      <c r="A18" s="1024" t="s">
        <v>430</v>
      </c>
      <c r="B18" s="1024"/>
      <c r="C18" s="1024"/>
      <c r="D18" s="219"/>
      <c r="E18" s="219"/>
      <c r="F18" s="219"/>
      <c r="G18" s="219"/>
      <c r="H18" s="219"/>
      <c r="I18" s="219"/>
      <c r="J18" s="219"/>
      <c r="K18" s="219"/>
      <c r="L18" s="219"/>
      <c r="M18" s="219"/>
      <c r="N18" s="219"/>
      <c r="O18" s="219"/>
      <c r="P18" s="219"/>
      <c r="Q18" s="219"/>
    </row>
    <row r="19" spans="1:17" s="219" customFormat="1" x14ac:dyDescent="0.2">
      <c r="A19" s="1024"/>
      <c r="B19" s="1024"/>
      <c r="C19" s="1024"/>
      <c r="D19" s="102"/>
      <c r="E19" s="102"/>
      <c r="F19" s="102"/>
      <c r="G19" s="102"/>
      <c r="H19" s="102"/>
      <c r="I19" s="102"/>
      <c r="J19" s="102"/>
      <c r="K19" s="102"/>
      <c r="L19" s="102"/>
      <c r="M19" s="102"/>
      <c r="N19" s="102"/>
      <c r="O19" s="102"/>
      <c r="P19" s="102"/>
      <c r="Q19" s="102"/>
    </row>
    <row r="20" spans="1:17" s="219" customFormat="1" x14ac:dyDescent="0.2">
      <c r="A20" s="1025" t="s">
        <v>431</v>
      </c>
      <c r="B20" s="1025"/>
      <c r="C20" s="1025"/>
    </row>
    <row r="21" spans="1:17" s="219" customFormat="1" x14ac:dyDescent="0.2">
      <c r="A21" s="1025" t="s">
        <v>432</v>
      </c>
      <c r="B21" s="1025"/>
      <c r="C21" s="1025"/>
    </row>
    <row r="22" spans="1:17" s="219" customFormat="1" x14ac:dyDescent="0.2">
      <c r="A22" s="1025" t="s">
        <v>433</v>
      </c>
      <c r="B22" s="1025"/>
      <c r="C22" s="1025"/>
    </row>
    <row r="23" spans="1:17" s="102" customFormat="1" ht="40.5" customHeight="1" x14ac:dyDescent="0.2">
      <c r="A23" s="1024" t="s">
        <v>434</v>
      </c>
      <c r="B23" s="1024"/>
      <c r="C23" s="1024"/>
      <c r="D23" s="219"/>
      <c r="E23" s="219"/>
      <c r="F23" s="219"/>
      <c r="G23" s="219"/>
      <c r="H23" s="219"/>
      <c r="I23" s="219"/>
      <c r="J23" s="219"/>
      <c r="K23" s="219"/>
      <c r="L23" s="219"/>
      <c r="M23" s="219"/>
      <c r="N23" s="219"/>
      <c r="O23" s="219"/>
      <c r="P23" s="219"/>
      <c r="Q23" s="219"/>
    </row>
    <row r="24" spans="1:17" s="102" customFormat="1" x14ac:dyDescent="0.2">
      <c r="A24" s="1020" t="s">
        <v>435</v>
      </c>
      <c r="B24" s="1020"/>
      <c r="C24" s="1020"/>
    </row>
    <row r="25" spans="1:17" s="102" customFormat="1" ht="48.6" customHeight="1" x14ac:dyDescent="0.2">
      <c r="A25" s="1026" t="s">
        <v>436</v>
      </c>
      <c r="B25" s="1026"/>
      <c r="C25" s="1026"/>
    </row>
    <row r="26" spans="1:17" s="219" customFormat="1" x14ac:dyDescent="0.2">
      <c r="A26" s="1020" t="s">
        <v>437</v>
      </c>
      <c r="B26" s="1020"/>
      <c r="C26" s="1020"/>
      <c r="D26" s="102"/>
      <c r="E26" s="102"/>
      <c r="F26" s="102"/>
      <c r="G26" s="102"/>
      <c r="H26" s="102"/>
      <c r="I26" s="102"/>
      <c r="J26" s="102"/>
      <c r="K26" s="102"/>
      <c r="L26" s="102"/>
      <c r="M26" s="102"/>
      <c r="N26" s="102"/>
      <c r="O26" s="102"/>
      <c r="P26" s="102"/>
      <c r="Q26" s="102"/>
    </row>
    <row r="27" spans="1:17" s="219" customFormat="1" x14ac:dyDescent="0.2">
      <c r="A27" s="1020" t="s">
        <v>438</v>
      </c>
      <c r="B27" s="1020"/>
      <c r="C27" s="1020"/>
    </row>
    <row r="28" spans="1:17" s="102" customFormat="1" ht="103.5" customHeight="1" x14ac:dyDescent="0.2">
      <c r="A28" s="1026" t="s">
        <v>439</v>
      </c>
      <c r="B28" s="1026"/>
      <c r="C28" s="1026"/>
      <c r="D28" s="219"/>
      <c r="E28" s="219"/>
      <c r="F28" s="219"/>
      <c r="G28" s="219"/>
      <c r="H28" s="219"/>
      <c r="I28" s="219"/>
      <c r="J28" s="219"/>
      <c r="K28" s="219"/>
      <c r="L28" s="219"/>
      <c r="M28" s="219"/>
      <c r="N28" s="219"/>
      <c r="O28" s="219"/>
      <c r="P28" s="219"/>
      <c r="Q28" s="219"/>
    </row>
    <row r="29" spans="1:17" s="219" customFormat="1" ht="47.25" customHeight="1" x14ac:dyDescent="0.2">
      <c r="A29" s="1018" t="s">
        <v>440</v>
      </c>
      <c r="B29" s="1018"/>
      <c r="C29" s="1018"/>
      <c r="D29" s="102"/>
      <c r="E29" s="102"/>
      <c r="F29" s="102"/>
      <c r="G29" s="102"/>
      <c r="H29" s="102"/>
      <c r="I29" s="102"/>
      <c r="J29" s="102"/>
      <c r="K29" s="102"/>
      <c r="L29" s="102"/>
      <c r="M29" s="102"/>
      <c r="N29" s="102"/>
      <c r="O29" s="102"/>
      <c r="P29" s="102"/>
      <c r="Q29" s="102"/>
    </row>
    <row r="30" spans="1:17" s="219" customFormat="1" ht="49.5" customHeight="1" x14ac:dyDescent="0.2">
      <c r="A30" s="1018" t="s">
        <v>441</v>
      </c>
      <c r="B30" s="1018"/>
      <c r="C30" s="1018"/>
    </row>
    <row r="31" spans="1:17" s="219" customFormat="1" ht="61.5" customHeight="1" x14ac:dyDescent="0.2">
      <c r="A31" s="1018" t="s">
        <v>442</v>
      </c>
      <c r="B31" s="1018"/>
      <c r="C31" s="1018"/>
    </row>
    <row r="32" spans="1:17" s="219" customFormat="1" ht="46.5" customHeight="1" x14ac:dyDescent="0.2">
      <c r="A32" s="1019" t="s">
        <v>443</v>
      </c>
      <c r="B32" s="1019"/>
      <c r="C32" s="1019"/>
    </row>
    <row r="33" spans="1:17" s="102" customFormat="1" x14ac:dyDescent="0.2">
      <c r="A33" s="1020" t="s">
        <v>444</v>
      </c>
      <c r="B33" s="1020"/>
      <c r="C33" s="1020"/>
      <c r="D33" s="219"/>
      <c r="E33" s="219"/>
      <c r="F33" s="219"/>
      <c r="G33" s="219"/>
      <c r="H33" s="219"/>
      <c r="I33" s="219"/>
      <c r="J33" s="219"/>
      <c r="K33" s="219"/>
      <c r="L33" s="219"/>
      <c r="M33" s="219"/>
      <c r="N33" s="219"/>
      <c r="O33" s="219"/>
      <c r="P33" s="219"/>
      <c r="Q33" s="219"/>
    </row>
    <row r="34" spans="1:17" s="102" customFormat="1" x14ac:dyDescent="0.2">
      <c r="A34" s="1020" t="s">
        <v>445</v>
      </c>
      <c r="B34" s="1020"/>
      <c r="C34" s="1020"/>
    </row>
    <row r="35" spans="1:17" s="102" customFormat="1" ht="34.200000000000003" customHeight="1" x14ac:dyDescent="0.2">
      <c r="A35" s="1023" t="s">
        <v>656</v>
      </c>
      <c r="B35" s="1024"/>
      <c r="C35" s="1024"/>
    </row>
    <row r="36" spans="1:17" s="102" customFormat="1" ht="96.75" customHeight="1" x14ac:dyDescent="0.2">
      <c r="A36" s="1021" t="s">
        <v>657</v>
      </c>
      <c r="B36" s="1022"/>
      <c r="C36" s="1022"/>
    </row>
    <row r="37" spans="1:17" s="219" customFormat="1" x14ac:dyDescent="0.2">
      <c r="A37" s="220"/>
      <c r="B37" s="100"/>
      <c r="C37" s="103"/>
      <c r="D37" s="102"/>
      <c r="E37" s="102"/>
      <c r="F37" s="102"/>
      <c r="G37" s="102"/>
      <c r="H37" s="102"/>
      <c r="I37" s="102"/>
      <c r="J37" s="102"/>
      <c r="K37" s="102"/>
      <c r="L37" s="102"/>
      <c r="M37" s="102"/>
      <c r="N37" s="102"/>
      <c r="O37" s="102"/>
      <c r="P37" s="102"/>
      <c r="Q37" s="102"/>
    </row>
    <row r="38" spans="1:17" s="219" customFormat="1" x14ac:dyDescent="0.2">
      <c r="A38" s="220"/>
      <c r="B38" s="220"/>
    </row>
    <row r="39" spans="1:17" s="219" customFormat="1" x14ac:dyDescent="0.2">
      <c r="A39" s="220"/>
      <c r="B39" s="220"/>
    </row>
    <row r="40" spans="1:17" s="219" customFormat="1" x14ac:dyDescent="0.2">
      <c r="A40" s="220"/>
      <c r="B40" s="220"/>
    </row>
    <row r="41" spans="1:17" s="102" customFormat="1" x14ac:dyDescent="0.2">
      <c r="B41" s="220"/>
      <c r="C41" s="219"/>
      <c r="D41" s="219"/>
      <c r="E41" s="219"/>
      <c r="F41" s="219"/>
      <c r="G41" s="219"/>
      <c r="H41" s="219"/>
      <c r="I41" s="219"/>
      <c r="J41" s="219"/>
      <c r="K41" s="219"/>
      <c r="L41" s="219"/>
      <c r="M41" s="219"/>
      <c r="N41" s="219"/>
      <c r="O41" s="219"/>
      <c r="P41" s="219"/>
      <c r="Q41" s="219"/>
    </row>
    <row r="42" spans="1:17" s="102" customFormat="1" x14ac:dyDescent="0.2">
      <c r="A42" s="220"/>
      <c r="B42" s="100"/>
      <c r="C42" s="103"/>
    </row>
    <row r="43" spans="1:17" s="219" customFormat="1" x14ac:dyDescent="0.2">
      <c r="A43" s="220"/>
      <c r="B43" s="100"/>
      <c r="C43" s="103"/>
      <c r="D43" s="102"/>
      <c r="E43" s="102"/>
      <c r="F43" s="102"/>
      <c r="G43" s="102"/>
      <c r="H43" s="102"/>
      <c r="I43" s="102"/>
      <c r="J43" s="102"/>
      <c r="K43" s="102"/>
      <c r="L43" s="102"/>
      <c r="M43" s="102"/>
      <c r="N43" s="102"/>
      <c r="O43" s="102"/>
      <c r="P43" s="102"/>
      <c r="Q43" s="102"/>
    </row>
    <row r="44" spans="1:17" s="102" customFormat="1" x14ac:dyDescent="0.2">
      <c r="B44" s="220"/>
      <c r="C44" s="219"/>
      <c r="D44" s="219"/>
      <c r="E44" s="219"/>
      <c r="F44" s="219"/>
      <c r="G44" s="219"/>
      <c r="H44" s="219"/>
      <c r="I44" s="219"/>
      <c r="J44" s="219"/>
      <c r="K44" s="219"/>
      <c r="L44" s="219"/>
      <c r="M44" s="219"/>
      <c r="N44" s="219"/>
      <c r="O44" s="219"/>
      <c r="P44" s="219"/>
      <c r="Q44" s="219"/>
    </row>
    <row r="45" spans="1:17" s="102" customFormat="1" x14ac:dyDescent="0.2">
      <c r="A45" s="220"/>
      <c r="B45" s="100"/>
      <c r="C45" s="103"/>
    </row>
    <row r="46" spans="1:17" s="219" customFormat="1" x14ac:dyDescent="0.2">
      <c r="A46" s="220"/>
      <c r="B46" s="100"/>
      <c r="C46" s="103"/>
      <c r="D46" s="102"/>
      <c r="E46" s="102"/>
      <c r="F46" s="102"/>
      <c r="G46" s="102"/>
      <c r="H46" s="102"/>
      <c r="I46" s="102"/>
      <c r="J46" s="102"/>
      <c r="K46" s="102"/>
      <c r="L46" s="102"/>
      <c r="M46" s="102"/>
      <c r="N46" s="102"/>
      <c r="O46" s="102"/>
      <c r="P46" s="102"/>
      <c r="Q46" s="102"/>
    </row>
    <row r="47" spans="1:17" s="102" customFormat="1" x14ac:dyDescent="0.2">
      <c r="B47" s="220"/>
      <c r="C47" s="219"/>
      <c r="D47" s="219"/>
      <c r="E47" s="219"/>
      <c r="F47" s="219"/>
      <c r="G47" s="219"/>
      <c r="H47" s="219"/>
      <c r="I47" s="219"/>
      <c r="J47" s="219"/>
      <c r="K47" s="219"/>
      <c r="L47" s="219"/>
      <c r="M47" s="219"/>
      <c r="N47" s="219"/>
      <c r="O47" s="219"/>
      <c r="P47" s="219"/>
      <c r="Q47" s="219"/>
    </row>
    <row r="48" spans="1:17" s="102" customFormat="1" x14ac:dyDescent="0.2">
      <c r="A48" s="220"/>
      <c r="B48" s="100"/>
      <c r="C48" s="103"/>
    </row>
    <row r="49" spans="1:17" s="102" customFormat="1" x14ac:dyDescent="0.2">
      <c r="A49" s="220"/>
      <c r="B49" s="100"/>
      <c r="C49" s="103"/>
    </row>
    <row r="50" spans="1:17" s="219" customFormat="1" x14ac:dyDescent="0.2">
      <c r="A50" s="220"/>
      <c r="B50" s="100"/>
      <c r="C50" s="103"/>
      <c r="D50" s="102"/>
      <c r="E50" s="102"/>
      <c r="F50" s="102"/>
      <c r="G50" s="102"/>
      <c r="H50" s="102"/>
      <c r="I50" s="102"/>
      <c r="J50" s="102"/>
      <c r="K50" s="102"/>
      <c r="L50" s="102"/>
      <c r="M50" s="102"/>
      <c r="N50" s="102"/>
      <c r="O50" s="102"/>
      <c r="P50" s="102"/>
      <c r="Q50" s="102"/>
    </row>
    <row r="51" spans="1:17" s="219" customFormat="1" x14ac:dyDescent="0.2">
      <c r="A51" s="220"/>
      <c r="B51" s="220"/>
    </row>
    <row r="52" spans="1:17" s="102" customFormat="1" x14ac:dyDescent="0.2">
      <c r="B52" s="220"/>
      <c r="C52" s="219"/>
      <c r="D52" s="219"/>
      <c r="E52" s="219"/>
      <c r="F52" s="219"/>
      <c r="G52" s="219"/>
      <c r="H52" s="219"/>
      <c r="I52" s="219"/>
      <c r="J52" s="219"/>
      <c r="K52" s="219"/>
      <c r="L52" s="219"/>
      <c r="M52" s="219"/>
      <c r="N52" s="219"/>
      <c r="O52" s="219"/>
      <c r="P52" s="219"/>
      <c r="Q52" s="219"/>
    </row>
    <row r="53" spans="1:17" s="102" customFormat="1" x14ac:dyDescent="0.2">
      <c r="A53" s="220"/>
      <c r="B53" s="100"/>
      <c r="C53" s="103"/>
    </row>
    <row r="54" spans="1:17" s="219" customFormat="1" x14ac:dyDescent="0.2">
      <c r="A54" s="221"/>
      <c r="B54" s="102"/>
      <c r="C54" s="103"/>
      <c r="D54" s="102"/>
      <c r="E54" s="102"/>
      <c r="F54" s="102"/>
      <c r="G54" s="102"/>
      <c r="H54" s="102"/>
      <c r="I54" s="102"/>
      <c r="J54" s="102"/>
      <c r="K54" s="102"/>
      <c r="L54" s="102"/>
      <c r="M54" s="102"/>
      <c r="N54" s="102"/>
      <c r="O54" s="102"/>
      <c r="P54" s="102"/>
      <c r="Q54" s="102"/>
    </row>
    <row r="55" spans="1:17" s="219" customFormat="1" x14ac:dyDescent="0.2"/>
    <row r="56" spans="1:17" x14ac:dyDescent="0.2">
      <c r="B56" s="219"/>
      <c r="C56" s="219"/>
      <c r="D56" s="219"/>
      <c r="E56" s="219"/>
      <c r="F56" s="219"/>
      <c r="G56" s="219"/>
      <c r="H56" s="219"/>
      <c r="I56" s="219"/>
      <c r="J56" s="219"/>
      <c r="K56" s="219"/>
      <c r="L56" s="219"/>
      <c r="M56" s="219"/>
      <c r="N56" s="219"/>
      <c r="O56" s="219"/>
      <c r="P56" s="219"/>
      <c r="Q56" s="219"/>
    </row>
    <row r="57" spans="1:17" ht="79.5" customHeight="1" x14ac:dyDescent="0.2"/>
    <row r="58" spans="1:17" ht="106.5" customHeight="1" x14ac:dyDescent="0.2">
      <c r="C58" s="202"/>
    </row>
  </sheetData>
  <mergeCells count="29">
    <mergeCell ref="A16:C16"/>
    <mergeCell ref="A1:C1"/>
    <mergeCell ref="A3:C3"/>
    <mergeCell ref="A6:B6"/>
    <mergeCell ref="A7:B7"/>
    <mergeCell ref="A8:B8"/>
    <mergeCell ref="A9:B9"/>
    <mergeCell ref="A10:B10"/>
    <mergeCell ref="A11:B12"/>
    <mergeCell ref="C11:C12"/>
    <mergeCell ref="A13:B13"/>
    <mergeCell ref="A30:C30"/>
    <mergeCell ref="A18:C19"/>
    <mergeCell ref="A20:C20"/>
    <mergeCell ref="A21:C21"/>
    <mergeCell ref="A22:C22"/>
    <mergeCell ref="A23:C23"/>
    <mergeCell ref="A24:C24"/>
    <mergeCell ref="A25:C25"/>
    <mergeCell ref="A26:C26"/>
    <mergeCell ref="A27:C27"/>
    <mergeCell ref="A28:C28"/>
    <mergeCell ref="A29:C29"/>
    <mergeCell ref="A31:C31"/>
    <mergeCell ref="A32:C32"/>
    <mergeCell ref="A33:C33"/>
    <mergeCell ref="A34:C34"/>
    <mergeCell ref="A36:C36"/>
    <mergeCell ref="A35:C35"/>
  </mergeCells>
  <phoneticPr fontId="2"/>
  <pageMargins left="0.59" right="0.28000000000000003" top="0.98399999999999999" bottom="0.98399999999999999" header="0.51200000000000001" footer="0.51200000000000001"/>
  <pageSetup paperSize="9" scale="9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Q63"/>
  <sheetViews>
    <sheetView view="pageBreakPreview" zoomScaleNormal="85" zoomScaleSheetLayoutView="100" workbookViewId="0">
      <selection sqref="A1:C1"/>
    </sheetView>
  </sheetViews>
  <sheetFormatPr defaultColWidth="9" defaultRowHeight="13.2" x14ac:dyDescent="0.2"/>
  <cols>
    <col min="1" max="1" width="9" style="202" customWidth="1"/>
    <col min="2" max="2" width="78.88671875" style="202" customWidth="1"/>
    <col min="3" max="3" width="11.44140625" style="207" bestFit="1" customWidth="1"/>
    <col min="4" max="16384" width="9" style="202"/>
  </cols>
  <sheetData>
    <row r="1" spans="1:17" ht="21" customHeight="1" x14ac:dyDescent="0.25">
      <c r="A1" s="870" t="s">
        <v>446</v>
      </c>
      <c r="B1" s="870"/>
      <c r="C1" s="870"/>
    </row>
    <row r="2" spans="1:17" ht="21" customHeight="1" x14ac:dyDescent="0.25">
      <c r="A2" s="262"/>
      <c r="B2" s="262"/>
      <c r="C2" s="262"/>
    </row>
    <row r="3" spans="1:17" ht="21" customHeight="1" x14ac:dyDescent="0.2">
      <c r="A3" s="871" t="s">
        <v>612</v>
      </c>
      <c r="B3" s="871"/>
      <c r="C3" s="871"/>
    </row>
    <row r="4" spans="1:17" ht="21" customHeight="1" x14ac:dyDescent="0.2">
      <c r="A4" s="1035" t="s">
        <v>613</v>
      </c>
      <c r="B4" s="1035"/>
      <c r="C4" s="1035"/>
      <c r="D4" s="214"/>
      <c r="E4" s="214"/>
      <c r="F4" s="214"/>
      <c r="G4" s="214"/>
      <c r="H4" s="214"/>
      <c r="I4" s="214"/>
      <c r="J4" s="214"/>
      <c r="K4" s="214"/>
      <c r="L4" s="214"/>
      <c r="M4" s="214"/>
      <c r="N4" s="214"/>
      <c r="O4" s="214"/>
      <c r="P4" s="214"/>
      <c r="Q4" s="203"/>
    </row>
    <row r="5" spans="1:17" ht="13.8" thickBot="1" x14ac:dyDescent="0.25"/>
    <row r="6" spans="1:17" s="207" customFormat="1" ht="13.8" thickBot="1" x14ac:dyDescent="0.25">
      <c r="A6" s="979" t="s">
        <v>275</v>
      </c>
      <c r="B6" s="980"/>
      <c r="C6" s="215" t="s">
        <v>263</v>
      </c>
    </row>
    <row r="7" spans="1:17" s="208" customFormat="1" ht="43.5" customHeight="1" x14ac:dyDescent="0.2">
      <c r="A7" s="874" t="s">
        <v>658</v>
      </c>
      <c r="B7" s="1013"/>
      <c r="C7" s="300" t="s">
        <v>264</v>
      </c>
    </row>
    <row r="8" spans="1:17" s="208" customFormat="1" ht="54.75" customHeight="1" x14ac:dyDescent="0.2">
      <c r="A8" s="1027" t="s">
        <v>447</v>
      </c>
      <c r="B8" s="1017"/>
      <c r="C8" s="216" t="s">
        <v>264</v>
      </c>
    </row>
    <row r="9" spans="1:17" s="208" customFormat="1" ht="33.75" customHeight="1" x14ac:dyDescent="0.2">
      <c r="A9" s="1028" t="s">
        <v>448</v>
      </c>
      <c r="B9" s="1005"/>
      <c r="C9" s="217" t="s">
        <v>264</v>
      </c>
    </row>
    <row r="10" spans="1:17" s="208" customFormat="1" ht="30.75" customHeight="1" x14ac:dyDescent="0.2">
      <c r="A10" s="1028" t="s">
        <v>449</v>
      </c>
      <c r="B10" s="1005"/>
      <c r="C10" s="217" t="s">
        <v>264</v>
      </c>
    </row>
    <row r="11" spans="1:17" s="208" customFormat="1" ht="19.5" customHeight="1" x14ac:dyDescent="0.2">
      <c r="A11" s="1006" t="s">
        <v>450</v>
      </c>
      <c r="B11" s="1007"/>
      <c r="C11" s="1010" t="s">
        <v>264</v>
      </c>
    </row>
    <row r="12" spans="1:17" s="208" customFormat="1" ht="28.5" customHeight="1" x14ac:dyDescent="0.2">
      <c r="A12" s="1033"/>
      <c r="B12" s="1034"/>
      <c r="C12" s="1011"/>
    </row>
    <row r="13" spans="1:17" s="208" customFormat="1" ht="51.75" customHeight="1" x14ac:dyDescent="0.2">
      <c r="A13" s="1031" t="s">
        <v>659</v>
      </c>
      <c r="B13" s="1032"/>
      <c r="C13" s="222" t="s">
        <v>264</v>
      </c>
    </row>
    <row r="14" spans="1:17" ht="38.25" customHeight="1" thickBot="1" x14ac:dyDescent="0.25">
      <c r="A14" s="1029" t="s">
        <v>265</v>
      </c>
      <c r="B14" s="1012"/>
      <c r="C14" s="218" t="s">
        <v>264</v>
      </c>
    </row>
    <row r="16" spans="1:17" ht="27" customHeight="1" x14ac:dyDescent="0.2">
      <c r="A16" s="1022" t="s">
        <v>427</v>
      </c>
      <c r="B16" s="1022"/>
      <c r="C16" s="1022"/>
    </row>
    <row r="17" spans="1:3" s="102" customFormat="1" ht="37.5" customHeight="1" x14ac:dyDescent="0.2">
      <c r="A17" s="1024" t="s">
        <v>428</v>
      </c>
      <c r="B17" s="1024"/>
      <c r="C17" s="1024"/>
    </row>
    <row r="18" spans="1:3" s="102" customFormat="1" ht="17.25" customHeight="1" x14ac:dyDescent="0.2">
      <c r="A18" s="1024" t="s">
        <v>429</v>
      </c>
      <c r="B18" s="1024"/>
      <c r="C18" s="1024"/>
    </row>
    <row r="19" spans="1:3" s="102" customFormat="1" ht="13.5" customHeight="1" x14ac:dyDescent="0.2">
      <c r="A19" s="1024" t="s">
        <v>430</v>
      </c>
      <c r="B19" s="1024"/>
      <c r="C19" s="1024"/>
    </row>
    <row r="20" spans="1:3" s="219" customFormat="1" ht="16.2" customHeight="1" x14ac:dyDescent="0.2">
      <c r="A20" s="1024"/>
      <c r="B20" s="1024"/>
      <c r="C20" s="1024"/>
    </row>
    <row r="21" spans="1:3" s="219" customFormat="1" x14ac:dyDescent="0.2">
      <c r="A21" s="1024" t="s">
        <v>431</v>
      </c>
      <c r="B21" s="1024"/>
      <c r="C21" s="1024"/>
    </row>
    <row r="22" spans="1:3" s="219" customFormat="1" x14ac:dyDescent="0.2">
      <c r="A22" s="1024" t="s">
        <v>432</v>
      </c>
      <c r="B22" s="1024"/>
      <c r="C22" s="1024"/>
    </row>
    <row r="23" spans="1:3" s="102" customFormat="1" x14ac:dyDescent="0.2">
      <c r="A23" s="1024" t="s">
        <v>433</v>
      </c>
      <c r="B23" s="1024"/>
      <c r="C23" s="1024"/>
    </row>
    <row r="24" spans="1:3" s="219" customFormat="1" ht="46.5" customHeight="1" x14ac:dyDescent="0.2">
      <c r="A24" s="1024" t="s">
        <v>434</v>
      </c>
      <c r="B24" s="1024"/>
      <c r="C24" s="1024"/>
    </row>
    <row r="25" spans="1:3" s="219" customFormat="1" x14ac:dyDescent="0.2">
      <c r="A25" s="1024" t="s">
        <v>435</v>
      </c>
      <c r="B25" s="1024"/>
      <c r="C25" s="1024"/>
    </row>
    <row r="26" spans="1:3" s="219" customFormat="1" ht="35.25" customHeight="1" x14ac:dyDescent="0.2">
      <c r="A26" s="1026" t="s">
        <v>436</v>
      </c>
      <c r="B26" s="1026"/>
      <c r="C26" s="1026"/>
    </row>
    <row r="27" spans="1:3" s="219" customFormat="1" ht="12.75" customHeight="1" x14ac:dyDescent="0.2">
      <c r="A27" s="1024" t="s">
        <v>437</v>
      </c>
      <c r="B27" s="1024"/>
      <c r="C27" s="1024"/>
    </row>
    <row r="28" spans="1:3" s="219" customFormat="1" x14ac:dyDescent="0.2">
      <c r="A28" s="1024" t="s">
        <v>438</v>
      </c>
      <c r="B28" s="1024"/>
      <c r="C28" s="1024"/>
    </row>
    <row r="29" spans="1:3" s="102" customFormat="1" ht="101.25" customHeight="1" x14ac:dyDescent="0.2">
      <c r="A29" s="1026" t="s">
        <v>439</v>
      </c>
      <c r="B29" s="1026"/>
      <c r="C29" s="1026"/>
    </row>
    <row r="30" spans="1:3" s="102" customFormat="1" ht="44.25" customHeight="1" x14ac:dyDescent="0.2">
      <c r="A30" s="1018" t="s">
        <v>440</v>
      </c>
      <c r="B30" s="1018"/>
      <c r="C30" s="1018"/>
    </row>
    <row r="31" spans="1:3" s="102" customFormat="1" ht="42" customHeight="1" x14ac:dyDescent="0.2">
      <c r="A31" s="1018" t="s">
        <v>441</v>
      </c>
      <c r="B31" s="1018"/>
      <c r="C31" s="1018"/>
    </row>
    <row r="32" spans="1:3" s="219" customFormat="1" ht="60" customHeight="1" x14ac:dyDescent="0.2">
      <c r="A32" s="1018" t="s">
        <v>442</v>
      </c>
      <c r="B32" s="1018"/>
      <c r="C32" s="1018"/>
    </row>
    <row r="33" spans="1:3" s="219" customFormat="1" ht="42.75" customHeight="1" x14ac:dyDescent="0.2">
      <c r="A33" s="1018" t="s">
        <v>443</v>
      </c>
      <c r="B33" s="1018"/>
      <c r="C33" s="1018"/>
    </row>
    <row r="34" spans="1:3" s="102" customFormat="1" x14ac:dyDescent="0.2">
      <c r="A34" s="1024" t="s">
        <v>444</v>
      </c>
      <c r="B34" s="1024"/>
      <c r="C34" s="1024"/>
    </row>
    <row r="35" spans="1:3" s="219" customFormat="1" x14ac:dyDescent="0.2">
      <c r="A35" s="1024" t="s">
        <v>445</v>
      </c>
      <c r="B35" s="1024"/>
      <c r="C35" s="1024"/>
    </row>
    <row r="36" spans="1:3" s="102" customFormat="1" ht="34.200000000000003" customHeight="1" x14ac:dyDescent="0.2">
      <c r="A36" s="1023" t="s">
        <v>656</v>
      </c>
      <c r="B36" s="1024"/>
      <c r="C36" s="1024"/>
    </row>
    <row r="37" spans="1:3" s="219" customFormat="1" ht="102.6" customHeight="1" x14ac:dyDescent="0.2">
      <c r="A37" s="1021" t="s">
        <v>657</v>
      </c>
      <c r="B37" s="1022"/>
      <c r="C37" s="1022"/>
    </row>
    <row r="38" spans="1:3" s="219" customFormat="1" x14ac:dyDescent="0.2"/>
    <row r="39" spans="1:3" s="219" customFormat="1" x14ac:dyDescent="0.2">
      <c r="A39" s="221"/>
    </row>
    <row r="40" spans="1:3" s="102" customFormat="1" x14ac:dyDescent="0.2">
      <c r="A40" s="221"/>
      <c r="C40" s="103"/>
    </row>
    <row r="41" spans="1:3" s="102" customFormat="1" x14ac:dyDescent="0.2">
      <c r="A41" s="221"/>
      <c r="C41" s="103"/>
    </row>
    <row r="42" spans="1:3" s="102" customFormat="1" x14ac:dyDescent="0.2">
      <c r="A42" s="220"/>
      <c r="B42" s="100"/>
      <c r="C42" s="103"/>
    </row>
    <row r="43" spans="1:3" s="219" customFormat="1" x14ac:dyDescent="0.2">
      <c r="A43" s="220"/>
      <c r="B43" s="220"/>
    </row>
    <row r="44" spans="1:3" s="219" customFormat="1" x14ac:dyDescent="0.2">
      <c r="A44" s="220"/>
      <c r="B44" s="220"/>
    </row>
    <row r="45" spans="1:3" s="219" customFormat="1" x14ac:dyDescent="0.2">
      <c r="A45" s="220"/>
      <c r="B45" s="220"/>
    </row>
    <row r="46" spans="1:3" s="219" customFormat="1" x14ac:dyDescent="0.2">
      <c r="A46" s="220"/>
      <c r="B46" s="220"/>
    </row>
    <row r="47" spans="1:3" s="102" customFormat="1" x14ac:dyDescent="0.2">
      <c r="A47" s="220"/>
      <c r="B47" s="100"/>
      <c r="C47" s="103"/>
    </row>
    <row r="48" spans="1:3" s="102" customFormat="1" x14ac:dyDescent="0.2">
      <c r="A48" s="220"/>
      <c r="B48" s="100"/>
      <c r="C48" s="103"/>
    </row>
    <row r="49" spans="1:3" s="219" customFormat="1" x14ac:dyDescent="0.2">
      <c r="A49" s="220"/>
      <c r="B49" s="220"/>
    </row>
    <row r="50" spans="1:3" s="102" customFormat="1" x14ac:dyDescent="0.2">
      <c r="A50" s="220"/>
      <c r="B50" s="100"/>
      <c r="C50" s="103"/>
    </row>
    <row r="51" spans="1:3" s="102" customFormat="1" x14ac:dyDescent="0.2">
      <c r="A51" s="220"/>
      <c r="B51" s="100"/>
      <c r="C51" s="103"/>
    </row>
    <row r="52" spans="1:3" s="219" customFormat="1" x14ac:dyDescent="0.2">
      <c r="A52" s="220"/>
      <c r="B52" s="220"/>
    </row>
    <row r="53" spans="1:3" s="102" customFormat="1" x14ac:dyDescent="0.2">
      <c r="A53" s="220"/>
      <c r="B53" s="100"/>
      <c r="C53" s="103"/>
    </row>
    <row r="54" spans="1:3" s="102" customFormat="1" x14ac:dyDescent="0.2">
      <c r="A54" s="220"/>
      <c r="B54" s="100"/>
      <c r="C54" s="103"/>
    </row>
    <row r="55" spans="1:3" s="102" customFormat="1" x14ac:dyDescent="0.2">
      <c r="A55" s="220"/>
      <c r="B55" s="100"/>
      <c r="C55" s="103"/>
    </row>
    <row r="56" spans="1:3" s="219" customFormat="1" x14ac:dyDescent="0.2">
      <c r="A56" s="220"/>
      <c r="B56" s="220"/>
    </row>
    <row r="57" spans="1:3" s="219" customFormat="1" x14ac:dyDescent="0.2">
      <c r="A57" s="220"/>
      <c r="B57" s="220"/>
    </row>
    <row r="58" spans="1:3" s="102" customFormat="1" x14ac:dyDescent="0.2">
      <c r="A58" s="220"/>
      <c r="B58" s="100"/>
      <c r="C58" s="103"/>
    </row>
    <row r="59" spans="1:3" s="102" customFormat="1" x14ac:dyDescent="0.2">
      <c r="A59" s="221"/>
      <c r="C59" s="103"/>
    </row>
    <row r="60" spans="1:3" s="219" customFormat="1" x14ac:dyDescent="0.2"/>
    <row r="61" spans="1:3" s="219" customFormat="1" x14ac:dyDescent="0.2"/>
    <row r="63" spans="1:3" ht="79.5" customHeight="1" x14ac:dyDescent="0.2">
      <c r="A63" s="1022"/>
      <c r="B63" s="1030"/>
      <c r="C63" s="1030"/>
    </row>
  </sheetData>
  <mergeCells count="34">
    <mergeCell ref="A13:B13"/>
    <mergeCell ref="A1:C1"/>
    <mergeCell ref="A3:C3"/>
    <mergeCell ref="A6:B6"/>
    <mergeCell ref="A7:B7"/>
    <mergeCell ref="A8:B8"/>
    <mergeCell ref="A9:B9"/>
    <mergeCell ref="A10:B10"/>
    <mergeCell ref="A11:B12"/>
    <mergeCell ref="C11:C12"/>
    <mergeCell ref="A4:C4"/>
    <mergeCell ref="A27:C27"/>
    <mergeCell ref="A14:B14"/>
    <mergeCell ref="A16:C16"/>
    <mergeCell ref="A17:C17"/>
    <mergeCell ref="A18:C18"/>
    <mergeCell ref="A19:C20"/>
    <mergeCell ref="A21:C21"/>
    <mergeCell ref="A22:C22"/>
    <mergeCell ref="A23:C23"/>
    <mergeCell ref="A24:C24"/>
    <mergeCell ref="A25:C25"/>
    <mergeCell ref="A26:C26"/>
    <mergeCell ref="A34:C34"/>
    <mergeCell ref="A35:C35"/>
    <mergeCell ref="A37:C37"/>
    <mergeCell ref="A63:C63"/>
    <mergeCell ref="A28:C28"/>
    <mergeCell ref="A29:C29"/>
    <mergeCell ref="A30:C30"/>
    <mergeCell ref="A31:C31"/>
    <mergeCell ref="A32:C32"/>
    <mergeCell ref="A33:C33"/>
    <mergeCell ref="A36:C36"/>
  </mergeCells>
  <phoneticPr fontId="2"/>
  <pageMargins left="0.59" right="0.28000000000000003" top="0.98399999999999999" bottom="0.98399999999999999" header="0.51200000000000001" footer="0.51200000000000001"/>
  <pageSetup paperSize="9" scale="9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Q19"/>
  <sheetViews>
    <sheetView view="pageBreakPreview" zoomScaleNormal="100" zoomScaleSheetLayoutView="100" workbookViewId="0">
      <selection sqref="A1:Q1"/>
    </sheetView>
  </sheetViews>
  <sheetFormatPr defaultColWidth="9" defaultRowHeight="13.2" x14ac:dyDescent="0.2"/>
  <cols>
    <col min="1" max="1" width="7" style="202" customWidth="1"/>
    <col min="2" max="2" width="8.109375" style="202" customWidth="1"/>
    <col min="3" max="15" width="5.6640625" style="202" customWidth="1"/>
    <col min="16" max="17" width="6.6640625" style="207" customWidth="1"/>
    <col min="18" max="16384" width="9" style="202"/>
  </cols>
  <sheetData>
    <row r="1" spans="1:17" ht="21" customHeight="1" x14ac:dyDescent="0.25">
      <c r="A1" s="870" t="s">
        <v>451</v>
      </c>
      <c r="B1" s="870"/>
      <c r="C1" s="870"/>
      <c r="D1" s="870"/>
      <c r="E1" s="870"/>
      <c r="F1" s="870"/>
      <c r="G1" s="870"/>
      <c r="H1" s="870"/>
      <c r="I1" s="870"/>
      <c r="J1" s="870"/>
      <c r="K1" s="870"/>
      <c r="L1" s="870"/>
      <c r="M1" s="870"/>
      <c r="N1" s="870"/>
      <c r="O1" s="870"/>
      <c r="P1" s="870"/>
      <c r="Q1" s="870"/>
    </row>
    <row r="2" spans="1:17" ht="21" customHeight="1" x14ac:dyDescent="0.25">
      <c r="A2" s="262"/>
      <c r="B2" s="262"/>
      <c r="C2" s="262"/>
      <c r="D2" s="262"/>
      <c r="E2" s="262"/>
      <c r="F2" s="262"/>
      <c r="G2" s="262"/>
      <c r="H2" s="262"/>
      <c r="I2" s="262"/>
      <c r="J2" s="262"/>
      <c r="K2" s="262"/>
      <c r="L2" s="262"/>
      <c r="M2" s="262"/>
      <c r="N2" s="262"/>
      <c r="O2" s="262"/>
      <c r="P2" s="262"/>
      <c r="Q2" s="267"/>
    </row>
    <row r="3" spans="1:17" ht="21" customHeight="1" x14ac:dyDescent="0.2">
      <c r="A3" s="1056" t="s">
        <v>614</v>
      </c>
      <c r="B3" s="1056"/>
      <c r="C3" s="1056"/>
      <c r="D3" s="1056"/>
      <c r="E3" s="1056"/>
      <c r="F3" s="1056"/>
      <c r="G3" s="1056"/>
      <c r="H3" s="1056"/>
      <c r="I3" s="1056"/>
      <c r="J3" s="1056"/>
      <c r="K3" s="1056"/>
      <c r="L3" s="1056"/>
      <c r="M3" s="1056"/>
      <c r="N3" s="1056"/>
      <c r="O3" s="1056"/>
      <c r="P3" s="1056"/>
      <c r="Q3" s="1056"/>
    </row>
    <row r="4" spans="1:17" ht="21" customHeight="1" x14ac:dyDescent="0.2">
      <c r="A4" s="1056" t="s">
        <v>613</v>
      </c>
      <c r="B4" s="1056"/>
      <c r="C4" s="1056"/>
      <c r="D4" s="1056"/>
      <c r="E4" s="1056"/>
      <c r="F4" s="1056"/>
      <c r="G4" s="1056"/>
      <c r="H4" s="1056"/>
      <c r="I4" s="1056"/>
      <c r="J4" s="1056"/>
      <c r="K4" s="1056"/>
      <c r="L4" s="1056"/>
      <c r="M4" s="1056"/>
      <c r="N4" s="1056"/>
      <c r="O4" s="1056"/>
      <c r="P4" s="1056"/>
      <c r="Q4" s="1056"/>
    </row>
    <row r="5" spans="1:17" ht="13.8" customHeight="1" thickBot="1" x14ac:dyDescent="0.3">
      <c r="A5" s="204"/>
      <c r="P5" s="92"/>
      <c r="Q5" s="92"/>
    </row>
    <row r="6" spans="1:17" s="207" customFormat="1" ht="23.25" customHeight="1" thickBot="1" x14ac:dyDescent="0.25">
      <c r="A6" s="979" t="s">
        <v>275</v>
      </c>
      <c r="B6" s="980"/>
      <c r="C6" s="205"/>
      <c r="D6" s="206" t="s">
        <v>452</v>
      </c>
      <c r="E6" s="205"/>
      <c r="F6" s="205"/>
      <c r="G6" s="205"/>
      <c r="H6" s="205"/>
      <c r="I6" s="205"/>
      <c r="J6" s="205"/>
      <c r="K6" s="205"/>
      <c r="L6" s="205"/>
      <c r="M6" s="205"/>
      <c r="N6" s="205"/>
      <c r="O6" s="205"/>
      <c r="P6" s="981" t="s">
        <v>263</v>
      </c>
      <c r="Q6" s="982"/>
    </row>
    <row r="7" spans="1:17" s="208" customFormat="1" ht="51.75" customHeight="1" x14ac:dyDescent="0.2">
      <c r="A7" s="1051" t="s">
        <v>453</v>
      </c>
      <c r="B7" s="1052"/>
      <c r="C7" s="1052"/>
      <c r="D7" s="1052"/>
      <c r="E7" s="1052"/>
      <c r="F7" s="1052"/>
      <c r="G7" s="1052"/>
      <c r="H7" s="1052"/>
      <c r="I7" s="1052"/>
      <c r="J7" s="1052"/>
      <c r="K7" s="1052"/>
      <c r="L7" s="1052"/>
      <c r="M7" s="1052"/>
      <c r="N7" s="1052"/>
      <c r="O7" s="1053"/>
      <c r="P7" s="1054" t="s">
        <v>264</v>
      </c>
      <c r="Q7" s="1055"/>
    </row>
    <row r="8" spans="1:17" s="208" customFormat="1" ht="51.75" customHeight="1" x14ac:dyDescent="0.2">
      <c r="A8" s="1031" t="s">
        <v>454</v>
      </c>
      <c r="B8" s="1037"/>
      <c r="C8" s="1037"/>
      <c r="D8" s="1037"/>
      <c r="E8" s="1037"/>
      <c r="F8" s="1037"/>
      <c r="G8" s="1037"/>
      <c r="H8" s="1037"/>
      <c r="I8" s="1037"/>
      <c r="J8" s="1037"/>
      <c r="K8" s="1037"/>
      <c r="L8" s="1037"/>
      <c r="M8" s="1037"/>
      <c r="N8" s="1037"/>
      <c r="O8" s="1038"/>
      <c r="P8" s="1039" t="s">
        <v>264</v>
      </c>
      <c r="Q8" s="1040"/>
    </row>
    <row r="9" spans="1:17" s="223" customFormat="1" ht="31.5" customHeight="1" thickBot="1" x14ac:dyDescent="0.25">
      <c r="A9" s="1041" t="s">
        <v>455</v>
      </c>
      <c r="B9" s="1042"/>
      <c r="C9" s="1042"/>
      <c r="D9" s="1042"/>
      <c r="E9" s="1042"/>
      <c r="F9" s="1042"/>
      <c r="G9" s="1042"/>
      <c r="H9" s="1042"/>
      <c r="I9" s="1042"/>
      <c r="J9" s="1042"/>
      <c r="K9" s="1042"/>
      <c r="L9" s="1042"/>
      <c r="M9" s="1042"/>
      <c r="N9" s="1042"/>
      <c r="O9" s="868"/>
      <c r="P9" s="1043" t="s">
        <v>264</v>
      </c>
      <c r="Q9" s="1044"/>
    </row>
    <row r="10" spans="1:17" s="208" customFormat="1" ht="11.25" customHeight="1" x14ac:dyDescent="0.2">
      <c r="A10" s="209"/>
      <c r="B10" s="210"/>
      <c r="C10" s="210"/>
      <c r="D10" s="210"/>
      <c r="E10" s="210"/>
      <c r="F10" s="210"/>
      <c r="G10" s="210"/>
      <c r="H10" s="210"/>
      <c r="I10" s="210"/>
      <c r="J10" s="210"/>
      <c r="K10" s="210"/>
      <c r="L10" s="210"/>
      <c r="M10" s="210"/>
      <c r="N10" s="210"/>
      <c r="O10" s="210"/>
      <c r="P10" s="211"/>
      <c r="Q10" s="211"/>
    </row>
    <row r="11" spans="1:17" ht="37.5" customHeight="1" x14ac:dyDescent="0.2">
      <c r="A11" s="208" t="s">
        <v>312</v>
      </c>
    </row>
    <row r="12" spans="1:17" s="212" customFormat="1" ht="33" customHeight="1" x14ac:dyDescent="0.2">
      <c r="A12" s="1045" t="s">
        <v>456</v>
      </c>
      <c r="B12" s="1046"/>
      <c r="C12" s="1046"/>
      <c r="D12" s="1046"/>
      <c r="E12" s="1046"/>
      <c r="F12" s="1046"/>
      <c r="G12" s="1046"/>
      <c r="H12" s="1046"/>
      <c r="I12" s="1046"/>
      <c r="J12" s="1046"/>
      <c r="K12" s="1046"/>
      <c r="L12" s="1046"/>
      <c r="M12" s="1046"/>
      <c r="N12" s="1046"/>
      <c r="O12" s="1046"/>
      <c r="P12" s="1046"/>
      <c r="Q12" s="1046"/>
    </row>
    <row r="13" spans="1:17" s="212" customFormat="1" ht="44.25" customHeight="1" x14ac:dyDescent="0.2">
      <c r="A13" s="1045" t="s">
        <v>457</v>
      </c>
      <c r="B13" s="1046"/>
      <c r="C13" s="1046"/>
      <c r="D13" s="1046"/>
      <c r="E13" s="1046"/>
      <c r="F13" s="1046"/>
      <c r="G13" s="1046"/>
      <c r="H13" s="1046"/>
      <c r="I13" s="1046"/>
      <c r="J13" s="1046"/>
      <c r="K13" s="1046"/>
      <c r="L13" s="1046"/>
      <c r="M13" s="1046"/>
      <c r="N13" s="1046"/>
      <c r="O13" s="1046"/>
      <c r="P13" s="1046"/>
      <c r="Q13" s="1046"/>
    </row>
    <row r="14" spans="1:17" s="212" customFormat="1" ht="56.25" customHeight="1" x14ac:dyDescent="0.2">
      <c r="A14" s="1045" t="s">
        <v>458</v>
      </c>
      <c r="B14" s="1046"/>
      <c r="C14" s="1046"/>
      <c r="D14" s="1046"/>
      <c r="E14" s="1046"/>
      <c r="F14" s="1046"/>
      <c r="G14" s="1046"/>
      <c r="H14" s="1046"/>
      <c r="I14" s="1046"/>
      <c r="J14" s="1046"/>
      <c r="K14" s="1046"/>
      <c r="L14" s="1046"/>
      <c r="M14" s="1046"/>
      <c r="N14" s="1046"/>
      <c r="O14" s="1046"/>
      <c r="P14" s="1046"/>
      <c r="Q14" s="1046"/>
    </row>
    <row r="15" spans="1:17" s="212" customFormat="1" ht="32.4" customHeight="1" x14ac:dyDescent="0.2">
      <c r="A15" s="1047" t="s">
        <v>619</v>
      </c>
      <c r="B15" s="1048"/>
      <c r="C15" s="1048"/>
      <c r="D15" s="1048"/>
      <c r="E15" s="1048"/>
      <c r="F15" s="1048"/>
      <c r="G15" s="1048"/>
      <c r="H15" s="1048"/>
      <c r="I15" s="1048"/>
      <c r="J15" s="1048"/>
      <c r="K15" s="1048"/>
      <c r="L15" s="1048"/>
      <c r="M15" s="1048"/>
      <c r="N15" s="1048"/>
      <c r="O15" s="1048"/>
      <c r="P15" s="1048"/>
      <c r="Q15" s="1048"/>
    </row>
    <row r="16" spans="1:17" s="212" customFormat="1" ht="32.4" customHeight="1" x14ac:dyDescent="0.2">
      <c r="A16" s="1021" t="s">
        <v>620</v>
      </c>
      <c r="B16" s="1049"/>
      <c r="C16" s="1049"/>
      <c r="D16" s="1049"/>
      <c r="E16" s="1049"/>
      <c r="F16" s="1049"/>
      <c r="G16" s="1049"/>
      <c r="H16" s="1049"/>
      <c r="I16" s="1049"/>
      <c r="J16" s="1049"/>
      <c r="K16" s="1049"/>
      <c r="L16" s="1049"/>
      <c r="M16" s="1049"/>
      <c r="N16" s="1049"/>
      <c r="O16" s="1049"/>
      <c r="P16" s="1049"/>
      <c r="Q16" s="1049"/>
    </row>
    <row r="17" spans="1:17" s="212" customFormat="1" ht="32.4" customHeight="1" x14ac:dyDescent="0.2">
      <c r="A17" s="1050" t="s">
        <v>617</v>
      </c>
      <c r="B17" s="1036"/>
      <c r="C17" s="1036"/>
      <c r="D17" s="1036"/>
      <c r="E17" s="1036"/>
      <c r="F17" s="1036"/>
      <c r="G17" s="1036"/>
      <c r="H17" s="1036"/>
      <c r="I17" s="1036"/>
      <c r="J17" s="1036"/>
      <c r="K17" s="1036"/>
      <c r="L17" s="1036"/>
      <c r="M17" s="1036"/>
      <c r="N17" s="1036"/>
      <c r="O17" s="1036"/>
      <c r="P17" s="1036"/>
      <c r="Q17" s="1036"/>
    </row>
    <row r="18" spans="1:17" s="212" customFormat="1" ht="32.4" customHeight="1" x14ac:dyDescent="0.2">
      <c r="A18" s="1050" t="s">
        <v>618</v>
      </c>
      <c r="B18" s="1036"/>
      <c r="C18" s="1036"/>
      <c r="D18" s="1036"/>
      <c r="E18" s="1036"/>
      <c r="F18" s="1036"/>
      <c r="G18" s="1036"/>
      <c r="H18" s="1036"/>
      <c r="I18" s="1036"/>
      <c r="J18" s="1036"/>
      <c r="K18" s="1036"/>
      <c r="L18" s="1036"/>
      <c r="M18" s="1036"/>
      <c r="N18" s="1036"/>
      <c r="O18" s="1036"/>
      <c r="P18" s="1036"/>
      <c r="Q18" s="1036"/>
    </row>
    <row r="19" spans="1:17" s="212" customFormat="1" ht="32.4" customHeight="1" x14ac:dyDescent="0.2">
      <c r="A19" s="1036" t="s">
        <v>459</v>
      </c>
      <c r="B19" s="1036"/>
      <c r="C19" s="1036"/>
      <c r="D19" s="1036"/>
      <c r="E19" s="1036"/>
      <c r="F19" s="1036"/>
      <c r="G19" s="1036"/>
      <c r="H19" s="1036"/>
      <c r="I19" s="1036"/>
      <c r="J19" s="1036"/>
      <c r="K19" s="1036"/>
      <c r="L19" s="1036"/>
      <c r="M19" s="1036"/>
      <c r="N19" s="1036"/>
      <c r="O19" s="1036"/>
      <c r="P19" s="1036"/>
      <c r="Q19" s="1036"/>
    </row>
  </sheetData>
  <mergeCells count="19">
    <mergeCell ref="A7:O7"/>
    <mergeCell ref="P7:Q7"/>
    <mergeCell ref="A6:B6"/>
    <mergeCell ref="P6:Q6"/>
    <mergeCell ref="A1:Q1"/>
    <mergeCell ref="A3:Q3"/>
    <mergeCell ref="A4:Q4"/>
    <mergeCell ref="A19:Q19"/>
    <mergeCell ref="A8:O8"/>
    <mergeCell ref="P8:Q8"/>
    <mergeCell ref="A9:O9"/>
    <mergeCell ref="P9:Q9"/>
    <mergeCell ref="A12:Q12"/>
    <mergeCell ref="A13:Q13"/>
    <mergeCell ref="A14:Q14"/>
    <mergeCell ref="A15:Q15"/>
    <mergeCell ref="A16:Q16"/>
    <mergeCell ref="A17:Q17"/>
    <mergeCell ref="A18:Q18"/>
  </mergeCells>
  <phoneticPr fontId="2"/>
  <printOptions horizontalCentered="1"/>
  <pageMargins left="0.55118110236220474" right="0.23622047244094491" top="0.47244094488188981" bottom="0.27559055118110237" header="0.31496062992125984" footer="0.19685039370078741"/>
  <pageSetup paperSize="9" scale="94"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AG36"/>
  <sheetViews>
    <sheetView view="pageBreakPreview" zoomScaleNormal="100" zoomScaleSheetLayoutView="100" workbookViewId="0">
      <selection sqref="A1:R1"/>
    </sheetView>
  </sheetViews>
  <sheetFormatPr defaultColWidth="9" defaultRowHeight="13.2" x14ac:dyDescent="0.2"/>
  <cols>
    <col min="1" max="2" width="3.44140625" style="81" customWidth="1"/>
    <col min="3" max="3" width="8.109375" style="81" customWidth="1"/>
    <col min="4" max="16" width="5.6640625" style="81" customWidth="1"/>
    <col min="17" max="18" width="6.6640625" style="83" customWidth="1"/>
    <col min="19" max="16384" width="9" style="81"/>
  </cols>
  <sheetData>
    <row r="1" spans="1:33" ht="21.6" customHeight="1" x14ac:dyDescent="0.25">
      <c r="A1" s="928" t="s">
        <v>460</v>
      </c>
      <c r="B1" s="928"/>
      <c r="C1" s="928"/>
      <c r="D1" s="928"/>
      <c r="E1" s="928"/>
      <c r="F1" s="928"/>
      <c r="G1" s="928"/>
      <c r="H1" s="928"/>
      <c r="I1" s="928"/>
      <c r="J1" s="928"/>
      <c r="K1" s="928"/>
      <c r="L1" s="928"/>
      <c r="M1" s="928"/>
      <c r="N1" s="928"/>
      <c r="O1" s="928"/>
      <c r="P1" s="928"/>
      <c r="Q1" s="928"/>
      <c r="R1" s="928"/>
    </row>
    <row r="2" spans="1:33" ht="21.6" customHeight="1" x14ac:dyDescent="0.25">
      <c r="A2" s="264"/>
      <c r="B2" s="264"/>
      <c r="C2" s="264"/>
      <c r="D2" s="264"/>
      <c r="E2" s="264"/>
      <c r="F2" s="264"/>
      <c r="G2" s="264"/>
      <c r="H2" s="264"/>
      <c r="I2" s="264"/>
      <c r="J2" s="264"/>
      <c r="K2" s="264"/>
      <c r="L2" s="264"/>
      <c r="M2" s="264"/>
      <c r="N2" s="264"/>
      <c r="O2" s="264"/>
      <c r="P2" s="264"/>
      <c r="Q2" s="264"/>
      <c r="R2" s="268"/>
    </row>
    <row r="3" spans="1:33" ht="21.6" customHeight="1" x14ac:dyDescent="0.2">
      <c r="A3" s="907" t="s">
        <v>614</v>
      </c>
      <c r="B3" s="907"/>
      <c r="C3" s="907"/>
      <c r="D3" s="907"/>
      <c r="E3" s="907"/>
      <c r="F3" s="907"/>
      <c r="G3" s="907"/>
      <c r="H3" s="907"/>
      <c r="I3" s="907"/>
      <c r="J3" s="907"/>
      <c r="K3" s="907"/>
      <c r="L3" s="907"/>
      <c r="M3" s="907"/>
      <c r="N3" s="907"/>
      <c r="O3" s="907"/>
      <c r="P3" s="907"/>
      <c r="Q3" s="907"/>
      <c r="R3" s="907"/>
    </row>
    <row r="4" spans="1:33" ht="21.6" customHeight="1" x14ac:dyDescent="0.2">
      <c r="A4" s="907" t="s">
        <v>613</v>
      </c>
      <c r="B4" s="907"/>
      <c r="C4" s="907"/>
      <c r="D4" s="907"/>
      <c r="E4" s="907"/>
      <c r="F4" s="907"/>
      <c r="G4" s="907"/>
      <c r="H4" s="907"/>
      <c r="I4" s="907"/>
      <c r="J4" s="907"/>
      <c r="K4" s="907"/>
      <c r="L4" s="907"/>
      <c r="M4" s="907"/>
      <c r="N4" s="907"/>
      <c r="O4" s="907"/>
      <c r="P4" s="907"/>
      <c r="Q4" s="907"/>
      <c r="R4" s="907"/>
    </row>
    <row r="5" spans="1:33" ht="13.8" customHeight="1" thickBot="1" x14ac:dyDescent="0.3">
      <c r="A5" s="104"/>
      <c r="B5" s="104"/>
      <c r="Q5" s="82"/>
      <c r="R5" s="82"/>
    </row>
    <row r="6" spans="1:33" s="83" customFormat="1" ht="13.8" thickBot="1" x14ac:dyDescent="0.25">
      <c r="A6" s="936" t="s">
        <v>275</v>
      </c>
      <c r="B6" s="905"/>
      <c r="C6" s="937"/>
      <c r="D6" s="224"/>
      <c r="E6" s="224"/>
      <c r="F6" s="224"/>
      <c r="G6" s="224"/>
      <c r="H6" s="224"/>
      <c r="I6" s="224"/>
      <c r="J6" s="224"/>
      <c r="K6" s="224"/>
      <c r="L6" s="224"/>
      <c r="M6" s="224"/>
      <c r="N6" s="224"/>
      <c r="O6" s="224"/>
      <c r="P6" s="224"/>
      <c r="Q6" s="904" t="s">
        <v>263</v>
      </c>
      <c r="R6" s="906"/>
    </row>
    <row r="7" spans="1:33" s="86" customFormat="1" ht="81.75" customHeight="1" x14ac:dyDescent="0.2">
      <c r="A7" s="922" t="s">
        <v>461</v>
      </c>
      <c r="B7" s="1067"/>
      <c r="C7" s="1067"/>
      <c r="D7" s="1067"/>
      <c r="E7" s="1067"/>
      <c r="F7" s="1067"/>
      <c r="G7" s="1067"/>
      <c r="H7" s="1067"/>
      <c r="I7" s="1067"/>
      <c r="J7" s="1067"/>
      <c r="K7" s="1067"/>
      <c r="L7" s="1067"/>
      <c r="M7" s="1067"/>
      <c r="N7" s="1067"/>
      <c r="O7" s="1067"/>
      <c r="P7" s="923"/>
      <c r="Q7" s="962" t="s">
        <v>264</v>
      </c>
      <c r="R7" s="963"/>
    </row>
    <row r="8" spans="1:33" s="86" customFormat="1" ht="19.5" customHeight="1" thickBot="1" x14ac:dyDescent="0.25">
      <c r="A8" s="1070" t="s">
        <v>462</v>
      </c>
      <c r="B8" s="1071"/>
      <c r="C8" s="1071"/>
      <c r="D8" s="1071"/>
      <c r="E8" s="1071"/>
      <c r="F8" s="1071"/>
      <c r="G8" s="1071"/>
      <c r="H8" s="1071"/>
      <c r="I8" s="1071"/>
      <c r="J8" s="1071"/>
      <c r="K8" s="1071"/>
      <c r="L8" s="1071"/>
      <c r="M8" s="1071"/>
      <c r="N8" s="1071"/>
      <c r="O8" s="1071"/>
      <c r="P8" s="1072"/>
      <c r="Q8" s="1068"/>
      <c r="R8" s="1069"/>
    </row>
    <row r="9" spans="1:33" s="86" customFormat="1" ht="36" customHeight="1" x14ac:dyDescent="0.2">
      <c r="A9" s="1057" t="s">
        <v>463</v>
      </c>
      <c r="B9" s="1058"/>
      <c r="C9" s="1058"/>
      <c r="D9" s="1058"/>
      <c r="E9" s="1058"/>
      <c r="F9" s="1058"/>
      <c r="G9" s="1058"/>
      <c r="H9" s="1058"/>
      <c r="I9" s="1058"/>
      <c r="J9" s="1058"/>
      <c r="K9" s="1058"/>
      <c r="L9" s="1058"/>
      <c r="M9" s="1058"/>
      <c r="N9" s="1058"/>
      <c r="O9" s="1058"/>
      <c r="P9" s="1058"/>
      <c r="Q9" s="1058"/>
      <c r="R9" s="1059"/>
    </row>
    <row r="10" spans="1:33" s="86" customFormat="1" ht="20.25" customHeight="1" thickBot="1" x14ac:dyDescent="0.25">
      <c r="A10" s="225"/>
      <c r="B10" s="226"/>
      <c r="C10" s="1060" t="s">
        <v>464</v>
      </c>
      <c r="D10" s="1060"/>
      <c r="E10" s="1060"/>
      <c r="F10" s="1060"/>
      <c r="G10" s="1060"/>
      <c r="H10" s="1060"/>
      <c r="I10" s="1060"/>
      <c r="J10" s="1060"/>
      <c r="K10" s="1060"/>
      <c r="L10" s="1060"/>
      <c r="M10" s="1060"/>
      <c r="N10" s="1060"/>
      <c r="O10" s="1060"/>
      <c r="P10" s="1060"/>
      <c r="Q10" s="227"/>
      <c r="R10" s="228"/>
      <c r="S10" s="117"/>
      <c r="T10" s="117"/>
      <c r="U10" s="117"/>
      <c r="V10" s="117"/>
      <c r="W10" s="117"/>
      <c r="X10" s="117"/>
      <c r="Y10" s="117"/>
      <c r="Z10" s="117"/>
      <c r="AA10" s="117"/>
      <c r="AB10" s="117"/>
      <c r="AC10" s="117"/>
      <c r="AD10" s="117"/>
      <c r="AE10" s="117"/>
      <c r="AF10" s="124"/>
    </row>
    <row r="11" spans="1:33" s="86" customFormat="1" ht="24.75" customHeight="1" x14ac:dyDescent="0.2">
      <c r="A11" s="127"/>
      <c r="B11" s="229"/>
      <c r="C11" s="1061" t="s">
        <v>465</v>
      </c>
      <c r="D11" s="1062"/>
      <c r="E11" s="132" t="s">
        <v>84</v>
      </c>
      <c r="F11" s="132" t="s">
        <v>289</v>
      </c>
      <c r="G11" s="132" t="s">
        <v>73</v>
      </c>
      <c r="H11" s="132" t="s">
        <v>74</v>
      </c>
      <c r="I11" s="132" t="s">
        <v>75</v>
      </c>
      <c r="J11" s="132" t="s">
        <v>466</v>
      </c>
      <c r="K11" s="132" t="s">
        <v>77</v>
      </c>
      <c r="L11" s="132" t="s">
        <v>78</v>
      </c>
      <c r="M11" s="132" t="s">
        <v>79</v>
      </c>
      <c r="N11" s="132" t="s">
        <v>85</v>
      </c>
      <c r="O11" s="133" t="s">
        <v>86</v>
      </c>
      <c r="P11" s="134" t="s">
        <v>290</v>
      </c>
      <c r="Q11" s="135" t="s">
        <v>291</v>
      </c>
      <c r="R11" s="230"/>
      <c r="S11" s="115"/>
      <c r="T11" s="117"/>
      <c r="U11" s="117"/>
      <c r="V11" s="117"/>
      <c r="W11" s="117"/>
      <c r="X11" s="117"/>
      <c r="Y11" s="117"/>
      <c r="Z11" s="117"/>
      <c r="AA11" s="117"/>
      <c r="AB11" s="117"/>
      <c r="AC11" s="117"/>
      <c r="AD11" s="117"/>
      <c r="AE11" s="117"/>
      <c r="AF11" s="117"/>
      <c r="AG11" s="124"/>
    </row>
    <row r="12" spans="1:33" s="86" customFormat="1" ht="40.5" customHeight="1" x14ac:dyDescent="0.2">
      <c r="A12" s="128"/>
      <c r="B12" s="129"/>
      <c r="C12" s="1063" t="s">
        <v>467</v>
      </c>
      <c r="D12" s="1064"/>
      <c r="E12" s="138"/>
      <c r="F12" s="138"/>
      <c r="G12" s="138"/>
      <c r="H12" s="138"/>
      <c r="I12" s="138"/>
      <c r="J12" s="138"/>
      <c r="K12" s="138"/>
      <c r="L12" s="138"/>
      <c r="M12" s="138"/>
      <c r="N12" s="138"/>
      <c r="O12" s="139"/>
      <c r="P12" s="140"/>
      <c r="Q12" s="231" t="s">
        <v>468</v>
      </c>
      <c r="R12" s="232"/>
      <c r="S12" s="115"/>
      <c r="T12" s="117"/>
      <c r="U12" s="117"/>
      <c r="V12" s="117"/>
      <c r="W12" s="117"/>
      <c r="X12" s="117"/>
      <c r="Y12" s="117"/>
      <c r="Z12" s="117"/>
      <c r="AA12" s="117"/>
      <c r="AB12" s="117"/>
      <c r="AC12" s="117"/>
      <c r="AD12" s="117"/>
      <c r="AE12" s="117"/>
      <c r="AF12" s="117"/>
      <c r="AG12" s="124"/>
    </row>
    <row r="13" spans="1:33" s="86" customFormat="1" ht="40.5" customHeight="1" thickBot="1" x14ac:dyDescent="0.25">
      <c r="A13" s="128"/>
      <c r="B13" s="129"/>
      <c r="C13" s="1065" t="s">
        <v>469</v>
      </c>
      <c r="D13" s="1066"/>
      <c r="E13" s="138"/>
      <c r="F13" s="138"/>
      <c r="G13" s="138"/>
      <c r="H13" s="138"/>
      <c r="I13" s="138"/>
      <c r="J13" s="138"/>
      <c r="K13" s="138"/>
      <c r="L13" s="138"/>
      <c r="M13" s="138"/>
      <c r="N13" s="138"/>
      <c r="O13" s="139"/>
      <c r="P13" s="144"/>
      <c r="Q13" s="233" t="s">
        <v>470</v>
      </c>
      <c r="R13" s="232"/>
      <c r="S13" s="115"/>
    </row>
    <row r="14" spans="1:33" s="86" customFormat="1" ht="26.25" customHeight="1" x14ac:dyDescent="0.2">
      <c r="A14" s="130"/>
      <c r="B14" s="117"/>
      <c r="C14" s="1073" t="s">
        <v>471</v>
      </c>
      <c r="D14" s="1073"/>
      <c r="E14" s="1073"/>
      <c r="F14" s="1073"/>
      <c r="G14" s="1073"/>
      <c r="H14" s="1073"/>
      <c r="I14" s="1073"/>
      <c r="J14" s="1073"/>
      <c r="K14" s="1073"/>
      <c r="L14" s="1073"/>
      <c r="M14" s="1073"/>
      <c r="N14" s="1073"/>
      <c r="O14" s="1073"/>
      <c r="P14" s="1073"/>
      <c r="Q14" s="234"/>
      <c r="R14" s="118"/>
    </row>
    <row r="15" spans="1:33" s="86" customFormat="1" ht="10.5" customHeight="1" x14ac:dyDescent="0.2">
      <c r="A15" s="235"/>
      <c r="B15" s="236"/>
      <c r="C15" s="237"/>
      <c r="D15" s="237"/>
      <c r="E15" s="237"/>
      <c r="F15" s="237"/>
      <c r="G15" s="237"/>
      <c r="H15" s="237"/>
      <c r="I15" s="237"/>
      <c r="J15" s="237"/>
      <c r="K15" s="237"/>
      <c r="L15" s="237"/>
      <c r="M15" s="237"/>
      <c r="N15" s="237"/>
      <c r="O15" s="237"/>
      <c r="P15" s="237"/>
      <c r="Q15" s="238"/>
      <c r="R15" s="239"/>
    </row>
    <row r="16" spans="1:33" s="86" customFormat="1" ht="18" customHeight="1" x14ac:dyDescent="0.2">
      <c r="A16" s="130"/>
      <c r="B16" s="117"/>
      <c r="C16" s="1073" t="s">
        <v>472</v>
      </c>
      <c r="D16" s="1073"/>
      <c r="E16" s="1073"/>
      <c r="F16" s="1073"/>
      <c r="G16" s="1073"/>
      <c r="H16" s="1073"/>
      <c r="I16" s="1073"/>
      <c r="J16" s="1073"/>
      <c r="K16" s="1073"/>
      <c r="L16" s="1073"/>
      <c r="M16" s="1073"/>
      <c r="N16" s="1073"/>
      <c r="O16" s="1073"/>
      <c r="P16" s="1073"/>
      <c r="Q16" s="115"/>
      <c r="R16" s="118"/>
    </row>
    <row r="17" spans="1:18" s="86" customFormat="1" ht="18" customHeight="1" x14ac:dyDescent="0.2">
      <c r="A17" s="130"/>
      <c r="B17" s="117"/>
      <c r="C17" s="1074" t="s">
        <v>473</v>
      </c>
      <c r="D17" s="1074"/>
      <c r="E17" s="1074"/>
      <c r="F17" s="1074"/>
      <c r="G17" s="1074"/>
      <c r="H17" s="1074"/>
      <c r="I17" s="1074"/>
      <c r="J17" s="1074"/>
      <c r="K17" s="1074"/>
      <c r="L17" s="1074"/>
      <c r="M17" s="1074"/>
      <c r="N17" s="1074"/>
      <c r="O17" s="1074"/>
      <c r="P17" s="1074"/>
      <c r="Q17" s="115"/>
      <c r="R17" s="118"/>
    </row>
    <row r="18" spans="1:18" s="86" customFormat="1" ht="37.5" customHeight="1" x14ac:dyDescent="0.2">
      <c r="A18" s="130"/>
      <c r="B18" s="117"/>
      <c r="C18" s="1074" t="s">
        <v>474</v>
      </c>
      <c r="D18" s="1074"/>
      <c r="E18" s="1074"/>
      <c r="F18" s="1074"/>
      <c r="G18" s="1074"/>
      <c r="H18" s="1074"/>
      <c r="I18" s="1074"/>
      <c r="J18" s="1074"/>
      <c r="K18" s="1074"/>
      <c r="L18" s="1074"/>
      <c r="M18" s="1074"/>
      <c r="N18" s="1074"/>
      <c r="O18" s="1074"/>
      <c r="P18" s="1074"/>
      <c r="Q18" s="115"/>
      <c r="R18" s="118"/>
    </row>
    <row r="19" spans="1:18" s="86" customFormat="1" ht="34.5" customHeight="1" x14ac:dyDescent="0.2">
      <c r="A19" s="130"/>
      <c r="B19" s="117"/>
      <c r="C19" s="1074" t="s">
        <v>475</v>
      </c>
      <c r="D19" s="1074"/>
      <c r="E19" s="1074"/>
      <c r="F19" s="1074"/>
      <c r="G19" s="1074"/>
      <c r="H19" s="1074"/>
      <c r="I19" s="1074"/>
      <c r="J19" s="1074"/>
      <c r="K19" s="1074"/>
      <c r="L19" s="1074"/>
      <c r="M19" s="1074"/>
      <c r="N19" s="1074"/>
      <c r="O19" s="1074"/>
      <c r="P19" s="1074"/>
      <c r="Q19" s="115"/>
      <c r="R19" s="118"/>
    </row>
    <row r="20" spans="1:18" s="86" customFormat="1" ht="37.5" customHeight="1" x14ac:dyDescent="0.2">
      <c r="A20" s="130"/>
      <c r="B20" s="117"/>
      <c r="C20" s="1074" t="s">
        <v>476</v>
      </c>
      <c r="D20" s="1074"/>
      <c r="E20" s="1074"/>
      <c r="F20" s="1074"/>
      <c r="G20" s="1074"/>
      <c r="H20" s="1074"/>
      <c r="I20" s="1074"/>
      <c r="J20" s="1074"/>
      <c r="K20" s="1074"/>
      <c r="L20" s="1074"/>
      <c r="M20" s="1074"/>
      <c r="N20" s="1074"/>
      <c r="O20" s="1074"/>
      <c r="P20" s="1074"/>
      <c r="Q20" s="115"/>
      <c r="R20" s="118"/>
    </row>
    <row r="21" spans="1:18" s="86" customFormat="1" ht="21.9" customHeight="1" thickBot="1" x14ac:dyDescent="0.25">
      <c r="A21" s="130"/>
      <c r="B21" s="117"/>
      <c r="C21" s="1073" t="s">
        <v>471</v>
      </c>
      <c r="D21" s="1073"/>
      <c r="E21" s="1073"/>
      <c r="F21" s="1073"/>
      <c r="G21" s="1073"/>
      <c r="H21" s="1073"/>
      <c r="I21" s="1073"/>
      <c r="J21" s="1073"/>
      <c r="K21" s="1073"/>
      <c r="L21" s="1073"/>
      <c r="M21" s="1073"/>
      <c r="N21" s="1073"/>
      <c r="O21" s="1073"/>
      <c r="P21" s="1073"/>
      <c r="Q21" s="115"/>
      <c r="R21" s="118"/>
    </row>
    <row r="22" spans="1:18" s="86" customFormat="1" ht="43.5" customHeight="1" thickBot="1" x14ac:dyDescent="0.25">
      <c r="A22" s="1075" t="s">
        <v>352</v>
      </c>
      <c r="B22" s="1076"/>
      <c r="C22" s="1076"/>
      <c r="D22" s="1076"/>
      <c r="E22" s="1076"/>
      <c r="F22" s="1076"/>
      <c r="G22" s="1076"/>
      <c r="H22" s="1076"/>
      <c r="I22" s="1076"/>
      <c r="J22" s="1076"/>
      <c r="K22" s="1076"/>
      <c r="L22" s="1076"/>
      <c r="M22" s="1076"/>
      <c r="N22" s="1076"/>
      <c r="O22" s="1076"/>
      <c r="P22" s="1077"/>
      <c r="Q22" s="1078" t="s">
        <v>277</v>
      </c>
      <c r="R22" s="1079"/>
    </row>
    <row r="23" spans="1:18" s="86" customFormat="1" ht="43.5" customHeight="1" thickBot="1" x14ac:dyDescent="0.25">
      <c r="A23" s="1080" t="s">
        <v>265</v>
      </c>
      <c r="B23" s="1081"/>
      <c r="C23" s="1081"/>
      <c r="D23" s="1081"/>
      <c r="E23" s="1081"/>
      <c r="F23" s="1081"/>
      <c r="G23" s="1081"/>
      <c r="H23" s="1081"/>
      <c r="I23" s="1081"/>
      <c r="J23" s="1081"/>
      <c r="K23" s="1081"/>
      <c r="L23" s="1081"/>
      <c r="M23" s="1081"/>
      <c r="N23" s="1081"/>
      <c r="O23" s="1081"/>
      <c r="P23" s="1082"/>
      <c r="Q23" s="1083" t="s">
        <v>277</v>
      </c>
      <c r="R23" s="941"/>
    </row>
    <row r="24" spans="1:18" s="86" customFormat="1" ht="11.25" customHeight="1" x14ac:dyDescent="0.2">
      <c r="A24" s="186"/>
      <c r="B24" s="186"/>
      <c r="C24" s="187"/>
      <c r="D24" s="187"/>
      <c r="E24" s="187"/>
      <c r="F24" s="187"/>
      <c r="G24" s="187"/>
      <c r="H24" s="187"/>
      <c r="I24" s="187"/>
      <c r="J24" s="187"/>
      <c r="K24" s="187"/>
      <c r="L24" s="187"/>
      <c r="M24" s="187"/>
      <c r="N24" s="187"/>
      <c r="O24" s="187"/>
      <c r="P24" s="187"/>
      <c r="Q24" s="188"/>
      <c r="R24" s="188"/>
    </row>
    <row r="25" spans="1:18" ht="24.75" customHeight="1" x14ac:dyDescent="0.2">
      <c r="A25" s="81" t="s">
        <v>312</v>
      </c>
    </row>
    <row r="26" spans="1:18" s="169" customFormat="1" ht="13.5" customHeight="1" x14ac:dyDescent="0.2">
      <c r="A26" s="912" t="s">
        <v>477</v>
      </c>
      <c r="B26" s="912"/>
      <c r="C26" s="912"/>
      <c r="D26" s="912"/>
      <c r="E26" s="912"/>
      <c r="F26" s="912"/>
      <c r="G26" s="912"/>
      <c r="H26" s="912"/>
      <c r="I26" s="912"/>
      <c r="J26" s="912"/>
      <c r="K26" s="912"/>
      <c r="L26" s="912"/>
      <c r="M26" s="912"/>
      <c r="N26" s="912"/>
      <c r="O26" s="912"/>
      <c r="P26" s="912"/>
      <c r="Q26" s="912"/>
      <c r="R26" s="912"/>
    </row>
    <row r="27" spans="1:18" s="169" customFormat="1" ht="13.5" customHeight="1" x14ac:dyDescent="0.2">
      <c r="A27" s="172"/>
      <c r="B27" s="172" t="s">
        <v>478</v>
      </c>
      <c r="C27" s="129"/>
      <c r="D27" s="129"/>
      <c r="E27" s="129"/>
      <c r="F27" s="129"/>
      <c r="G27" s="129"/>
      <c r="H27" s="129"/>
      <c r="I27" s="129"/>
      <c r="J27" s="129"/>
      <c r="K27" s="129"/>
      <c r="L27" s="129"/>
      <c r="M27" s="129"/>
      <c r="N27" s="129"/>
      <c r="O27" s="129"/>
      <c r="P27" s="129"/>
      <c r="Q27" s="170"/>
      <c r="R27" s="171"/>
    </row>
    <row r="28" spans="1:18" s="169" customFormat="1" ht="105.6" customHeight="1" x14ac:dyDescent="0.2">
      <c r="A28" s="172"/>
      <c r="B28" s="89" t="s">
        <v>479</v>
      </c>
      <c r="C28" s="876" t="s">
        <v>480</v>
      </c>
      <c r="D28" s="876"/>
      <c r="E28" s="876"/>
      <c r="F28" s="876"/>
      <c r="G28" s="876"/>
      <c r="H28" s="876"/>
      <c r="I28" s="876"/>
      <c r="J28" s="876"/>
      <c r="K28" s="876"/>
      <c r="L28" s="876"/>
      <c r="M28" s="876"/>
      <c r="N28" s="876"/>
      <c r="O28" s="876"/>
      <c r="P28" s="876"/>
      <c r="Q28" s="876"/>
      <c r="R28" s="876"/>
    </row>
    <row r="29" spans="1:18" s="169" customFormat="1" ht="58.5" customHeight="1" x14ac:dyDescent="0.2">
      <c r="A29" s="172"/>
      <c r="B29" s="89" t="s">
        <v>481</v>
      </c>
      <c r="C29" s="876" t="s">
        <v>482</v>
      </c>
      <c r="D29" s="876"/>
      <c r="E29" s="876"/>
      <c r="F29" s="876"/>
      <c r="G29" s="876"/>
      <c r="H29" s="876"/>
      <c r="I29" s="876"/>
      <c r="J29" s="876"/>
      <c r="K29" s="876"/>
      <c r="L29" s="876"/>
      <c r="M29" s="876"/>
      <c r="N29" s="876"/>
      <c r="O29" s="876"/>
      <c r="P29" s="876"/>
      <c r="Q29" s="876"/>
      <c r="R29" s="876"/>
    </row>
    <row r="30" spans="1:18" s="169" customFormat="1" ht="13.5" customHeight="1" x14ac:dyDescent="0.2">
      <c r="A30" s="172"/>
      <c r="B30" s="89" t="s">
        <v>483</v>
      </c>
      <c r="C30" s="876" t="s">
        <v>484</v>
      </c>
      <c r="D30" s="876"/>
      <c r="E30" s="876"/>
      <c r="F30" s="876"/>
      <c r="G30" s="876"/>
      <c r="H30" s="876"/>
      <c r="I30" s="876"/>
      <c r="J30" s="876"/>
      <c r="K30" s="876"/>
      <c r="L30" s="876"/>
      <c r="M30" s="876"/>
      <c r="N30" s="876"/>
      <c r="O30" s="876"/>
      <c r="P30" s="876"/>
      <c r="Q30" s="876"/>
      <c r="R30" s="876"/>
    </row>
    <row r="31" spans="1:18" s="169" customFormat="1" ht="45" customHeight="1" x14ac:dyDescent="0.2">
      <c r="A31" s="172"/>
      <c r="B31" s="89" t="s">
        <v>485</v>
      </c>
      <c r="C31" s="876" t="s">
        <v>486</v>
      </c>
      <c r="D31" s="876"/>
      <c r="E31" s="876"/>
      <c r="F31" s="876"/>
      <c r="G31" s="876"/>
      <c r="H31" s="876"/>
      <c r="I31" s="876"/>
      <c r="J31" s="876"/>
      <c r="K31" s="876"/>
      <c r="L31" s="876"/>
      <c r="M31" s="876"/>
      <c r="N31" s="876"/>
      <c r="O31" s="876"/>
      <c r="P31" s="876"/>
      <c r="Q31" s="876"/>
      <c r="R31" s="876"/>
    </row>
    <row r="32" spans="1:18" ht="31.2" customHeight="1" x14ac:dyDescent="0.2">
      <c r="A32" s="240" t="s">
        <v>273</v>
      </c>
      <c r="B32" s="913" t="s">
        <v>487</v>
      </c>
      <c r="C32" s="913"/>
      <c r="D32" s="913"/>
      <c r="E32" s="913"/>
      <c r="F32" s="913"/>
      <c r="G32" s="913"/>
      <c r="H32" s="913"/>
      <c r="I32" s="913"/>
      <c r="J32" s="913"/>
      <c r="K32" s="913"/>
      <c r="L32" s="913"/>
      <c r="M32" s="913"/>
      <c r="N32" s="913"/>
      <c r="O32" s="913"/>
      <c r="P32" s="913"/>
      <c r="Q32" s="913"/>
      <c r="R32" s="913"/>
    </row>
    <row r="33" spans="1:18" ht="45" customHeight="1" x14ac:dyDescent="0.2">
      <c r="A33" s="177" t="s">
        <v>488</v>
      </c>
      <c r="B33" s="913" t="s">
        <v>489</v>
      </c>
      <c r="C33" s="913"/>
      <c r="D33" s="913"/>
      <c r="E33" s="913"/>
      <c r="F33" s="913"/>
      <c r="G33" s="913"/>
      <c r="H33" s="913"/>
      <c r="I33" s="913"/>
      <c r="J33" s="913"/>
      <c r="K33" s="913"/>
      <c r="L33" s="913"/>
      <c r="M33" s="913"/>
      <c r="N33" s="913"/>
      <c r="O33" s="913"/>
      <c r="P33" s="913"/>
      <c r="Q33" s="913"/>
      <c r="R33" s="913"/>
    </row>
    <row r="34" spans="1:18" ht="13.5" customHeight="1" x14ac:dyDescent="0.2">
      <c r="A34" s="172"/>
      <c r="B34" s="172"/>
      <c r="C34" s="173"/>
      <c r="D34" s="173"/>
      <c r="E34" s="173"/>
      <c r="F34" s="173"/>
      <c r="G34" s="173"/>
      <c r="H34" s="173"/>
      <c r="I34" s="173"/>
      <c r="J34" s="173"/>
      <c r="K34" s="173"/>
      <c r="L34" s="173"/>
      <c r="M34" s="173"/>
      <c r="N34" s="173"/>
      <c r="O34" s="173"/>
      <c r="P34" s="173"/>
      <c r="Q34" s="173"/>
      <c r="R34" s="174"/>
    </row>
    <row r="35" spans="1:18" ht="13.5" customHeight="1" x14ac:dyDescent="0.2">
      <c r="A35" s="172"/>
      <c r="B35" s="172"/>
      <c r="C35" s="173"/>
      <c r="D35" s="173"/>
      <c r="E35" s="173"/>
      <c r="F35" s="173"/>
      <c r="G35" s="173"/>
      <c r="H35" s="173"/>
      <c r="I35" s="173"/>
      <c r="J35" s="173"/>
      <c r="K35" s="173"/>
      <c r="L35" s="173"/>
      <c r="M35" s="173"/>
      <c r="N35" s="173"/>
      <c r="O35" s="173"/>
      <c r="P35" s="173"/>
      <c r="Q35" s="173"/>
      <c r="R35" s="174"/>
    </row>
    <row r="36" spans="1:18" ht="13.5" customHeight="1" x14ac:dyDescent="0.2">
      <c r="A36" s="172"/>
      <c r="B36" s="172"/>
      <c r="C36" s="173"/>
      <c r="D36" s="173"/>
      <c r="E36" s="173"/>
      <c r="F36" s="173"/>
      <c r="G36" s="173"/>
      <c r="H36" s="173"/>
      <c r="I36" s="173"/>
      <c r="J36" s="173"/>
      <c r="K36" s="173"/>
      <c r="L36" s="173"/>
      <c r="M36" s="173"/>
      <c r="N36" s="173"/>
      <c r="O36" s="173"/>
      <c r="P36" s="173"/>
      <c r="Q36" s="173"/>
      <c r="R36" s="174"/>
    </row>
  </sheetData>
  <mergeCells count="31">
    <mergeCell ref="A1:R1"/>
    <mergeCell ref="A3:R3"/>
    <mergeCell ref="B33:R33"/>
    <mergeCell ref="C28:R28"/>
    <mergeCell ref="C16:P16"/>
    <mergeCell ref="C17:P17"/>
    <mergeCell ref="C18:P18"/>
    <mergeCell ref="C19:P19"/>
    <mergeCell ref="C20:P20"/>
    <mergeCell ref="C21:P21"/>
    <mergeCell ref="A22:P22"/>
    <mergeCell ref="Q22:R22"/>
    <mergeCell ref="A23:P23"/>
    <mergeCell ref="Q23:R23"/>
    <mergeCell ref="A26:R26"/>
    <mergeCell ref="A4:R4"/>
    <mergeCell ref="C29:R29"/>
    <mergeCell ref="C30:R30"/>
    <mergeCell ref="C31:R31"/>
    <mergeCell ref="B32:R32"/>
    <mergeCell ref="C14:P14"/>
    <mergeCell ref="A6:C6"/>
    <mergeCell ref="Q6:R6"/>
    <mergeCell ref="A7:P7"/>
    <mergeCell ref="Q7:R8"/>
    <mergeCell ref="A8:P8"/>
    <mergeCell ref="A9:R9"/>
    <mergeCell ref="C10:P10"/>
    <mergeCell ref="C11:D11"/>
    <mergeCell ref="C12:D12"/>
    <mergeCell ref="C13:D13"/>
  </mergeCells>
  <phoneticPr fontId="2"/>
  <printOptions horizontalCentered="1"/>
  <pageMargins left="0.55118110236220474" right="0.23622047244094491" top="0.47244094488188981" bottom="0.27559055118110237" header="0.31496062992125984" footer="0.19685039370078741"/>
  <pageSetup paperSize="9" scale="83"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AG36"/>
  <sheetViews>
    <sheetView view="pageBreakPreview" zoomScaleNormal="100" zoomScaleSheetLayoutView="100" workbookViewId="0">
      <selection sqref="A1:R1"/>
    </sheetView>
  </sheetViews>
  <sheetFormatPr defaultColWidth="9" defaultRowHeight="13.2" x14ac:dyDescent="0.2"/>
  <cols>
    <col min="1" max="2" width="3.44140625" style="81" customWidth="1"/>
    <col min="3" max="3" width="8.109375" style="81" customWidth="1"/>
    <col min="4" max="16" width="5.6640625" style="81" customWidth="1"/>
    <col min="17" max="18" width="6.6640625" style="83" customWidth="1"/>
    <col min="19" max="16384" width="9" style="81"/>
  </cols>
  <sheetData>
    <row r="1" spans="1:33" ht="21.6" customHeight="1" x14ac:dyDescent="0.25">
      <c r="A1" s="928" t="s">
        <v>490</v>
      </c>
      <c r="B1" s="928"/>
      <c r="C1" s="928"/>
      <c r="D1" s="928"/>
      <c r="E1" s="928"/>
      <c r="F1" s="928"/>
      <c r="G1" s="928"/>
      <c r="H1" s="928"/>
      <c r="I1" s="928"/>
      <c r="J1" s="928"/>
      <c r="K1" s="928"/>
      <c r="L1" s="928"/>
      <c r="M1" s="928"/>
      <c r="N1" s="928"/>
      <c r="O1" s="928"/>
      <c r="P1" s="928"/>
      <c r="Q1" s="928"/>
      <c r="R1" s="928"/>
    </row>
    <row r="2" spans="1:33" ht="21.6" customHeight="1" x14ac:dyDescent="0.25">
      <c r="A2" s="264"/>
      <c r="B2" s="264"/>
      <c r="C2" s="264"/>
      <c r="D2" s="264"/>
      <c r="E2" s="264"/>
      <c r="F2" s="264"/>
      <c r="G2" s="264"/>
      <c r="H2" s="264"/>
      <c r="I2" s="264"/>
      <c r="J2" s="264"/>
      <c r="K2" s="264"/>
      <c r="L2" s="264"/>
      <c r="M2" s="264"/>
      <c r="N2" s="264"/>
      <c r="O2" s="264"/>
      <c r="P2" s="264"/>
      <c r="Q2" s="264"/>
      <c r="R2" s="268"/>
    </row>
    <row r="3" spans="1:33" ht="21.6" customHeight="1" x14ac:dyDescent="0.2">
      <c r="A3" s="907" t="s">
        <v>614</v>
      </c>
      <c r="B3" s="907"/>
      <c r="C3" s="907"/>
      <c r="D3" s="907"/>
      <c r="E3" s="907"/>
      <c r="F3" s="907"/>
      <c r="G3" s="907"/>
      <c r="H3" s="907"/>
      <c r="I3" s="907"/>
      <c r="J3" s="907"/>
      <c r="K3" s="907"/>
      <c r="L3" s="907"/>
      <c r="M3" s="907"/>
      <c r="N3" s="907"/>
      <c r="O3" s="907"/>
      <c r="P3" s="907"/>
      <c r="Q3" s="907"/>
      <c r="R3" s="907"/>
    </row>
    <row r="4" spans="1:33" ht="21.6" customHeight="1" x14ac:dyDescent="0.2">
      <c r="A4" s="907" t="s">
        <v>613</v>
      </c>
      <c r="B4" s="907"/>
      <c r="C4" s="907"/>
      <c r="D4" s="907"/>
      <c r="E4" s="907"/>
      <c r="F4" s="907"/>
      <c r="G4" s="907"/>
      <c r="H4" s="907"/>
      <c r="I4" s="907"/>
      <c r="J4" s="907"/>
      <c r="K4" s="907"/>
      <c r="L4" s="907"/>
      <c r="M4" s="907"/>
      <c r="N4" s="907"/>
      <c r="O4" s="907"/>
      <c r="P4" s="907"/>
      <c r="Q4" s="907"/>
      <c r="R4" s="907"/>
    </row>
    <row r="5" spans="1:33" ht="13.8" customHeight="1" thickBot="1" x14ac:dyDescent="0.3">
      <c r="A5" s="104"/>
      <c r="B5" s="104"/>
      <c r="Q5" s="82"/>
      <c r="R5" s="82"/>
    </row>
    <row r="6" spans="1:33" s="83" customFormat="1" ht="13.8" thickBot="1" x14ac:dyDescent="0.25">
      <c r="A6" s="936" t="s">
        <v>275</v>
      </c>
      <c r="B6" s="905"/>
      <c r="C6" s="937"/>
      <c r="D6" s="224"/>
      <c r="E6" s="224"/>
      <c r="F6" s="224"/>
      <c r="G6" s="224"/>
      <c r="H6" s="224"/>
      <c r="I6" s="224"/>
      <c r="J6" s="224"/>
      <c r="K6" s="224"/>
      <c r="L6" s="224"/>
      <c r="M6" s="224"/>
      <c r="N6" s="224"/>
      <c r="O6" s="224"/>
      <c r="P6" s="224"/>
      <c r="Q6" s="904" t="s">
        <v>263</v>
      </c>
      <c r="R6" s="906"/>
    </row>
    <row r="7" spans="1:33" s="86" customFormat="1" ht="41.25" customHeight="1" x14ac:dyDescent="0.2">
      <c r="A7" s="922" t="s">
        <v>491</v>
      </c>
      <c r="B7" s="1067"/>
      <c r="C7" s="1067"/>
      <c r="D7" s="1067"/>
      <c r="E7" s="1067"/>
      <c r="F7" s="1067"/>
      <c r="G7" s="1067"/>
      <c r="H7" s="1067"/>
      <c r="I7" s="1067"/>
      <c r="J7" s="1067"/>
      <c r="K7" s="1067"/>
      <c r="L7" s="1067"/>
      <c r="M7" s="1067"/>
      <c r="N7" s="1067"/>
      <c r="O7" s="1067"/>
      <c r="P7" s="923"/>
      <c r="Q7" s="962" t="s">
        <v>264</v>
      </c>
      <c r="R7" s="963"/>
    </row>
    <row r="8" spans="1:33" s="86" customFormat="1" ht="19.5" customHeight="1" thickBot="1" x14ac:dyDescent="0.25">
      <c r="A8" s="1070" t="s">
        <v>462</v>
      </c>
      <c r="B8" s="1071"/>
      <c r="C8" s="1071"/>
      <c r="D8" s="1071"/>
      <c r="E8" s="1071"/>
      <c r="F8" s="1071"/>
      <c r="G8" s="1071"/>
      <c r="H8" s="1071"/>
      <c r="I8" s="1071"/>
      <c r="J8" s="1071"/>
      <c r="K8" s="1071"/>
      <c r="L8" s="1071"/>
      <c r="M8" s="1071"/>
      <c r="N8" s="1071"/>
      <c r="O8" s="1071"/>
      <c r="P8" s="1072"/>
      <c r="Q8" s="1068"/>
      <c r="R8" s="1069"/>
    </row>
    <row r="9" spans="1:33" s="86" customFormat="1" ht="36" customHeight="1" x14ac:dyDescent="0.2">
      <c r="A9" s="1057" t="s">
        <v>463</v>
      </c>
      <c r="B9" s="1058"/>
      <c r="C9" s="1058"/>
      <c r="D9" s="1058"/>
      <c r="E9" s="1058"/>
      <c r="F9" s="1058"/>
      <c r="G9" s="1058"/>
      <c r="H9" s="1058"/>
      <c r="I9" s="1058"/>
      <c r="J9" s="1058"/>
      <c r="K9" s="1058"/>
      <c r="L9" s="1058"/>
      <c r="M9" s="1058"/>
      <c r="N9" s="1058"/>
      <c r="O9" s="1058"/>
      <c r="P9" s="1058"/>
      <c r="Q9" s="1058"/>
      <c r="R9" s="1059"/>
    </row>
    <row r="10" spans="1:33" s="86" customFormat="1" ht="20.25" customHeight="1" thickBot="1" x14ac:dyDescent="0.25">
      <c r="A10" s="225"/>
      <c r="B10" s="226"/>
      <c r="C10" s="1060" t="s">
        <v>464</v>
      </c>
      <c r="D10" s="1060"/>
      <c r="E10" s="1060"/>
      <c r="F10" s="1060"/>
      <c r="G10" s="1060"/>
      <c r="H10" s="1060"/>
      <c r="I10" s="1060"/>
      <c r="J10" s="1060"/>
      <c r="K10" s="1060"/>
      <c r="L10" s="1060"/>
      <c r="M10" s="1060"/>
      <c r="N10" s="1060"/>
      <c r="O10" s="1060"/>
      <c r="P10" s="1060"/>
      <c r="Q10" s="227"/>
      <c r="R10" s="228"/>
      <c r="S10" s="117"/>
      <c r="T10" s="117"/>
      <c r="U10" s="117"/>
      <c r="V10" s="117"/>
      <c r="W10" s="117"/>
      <c r="X10" s="117"/>
      <c r="Y10" s="117"/>
      <c r="Z10" s="117"/>
      <c r="AA10" s="117"/>
      <c r="AB10" s="117"/>
      <c r="AC10" s="117"/>
      <c r="AD10" s="117"/>
      <c r="AE10" s="117"/>
      <c r="AF10" s="124"/>
    </row>
    <row r="11" spans="1:33" s="86" customFormat="1" ht="24.75" customHeight="1" x14ac:dyDescent="0.2">
      <c r="A11" s="127"/>
      <c r="B11" s="229"/>
      <c r="C11" s="1061" t="s">
        <v>465</v>
      </c>
      <c r="D11" s="1062"/>
      <c r="E11" s="132" t="s">
        <v>84</v>
      </c>
      <c r="F11" s="132" t="s">
        <v>289</v>
      </c>
      <c r="G11" s="132" t="s">
        <v>73</v>
      </c>
      <c r="H11" s="132" t="s">
        <v>74</v>
      </c>
      <c r="I11" s="132" t="s">
        <v>75</v>
      </c>
      <c r="J11" s="132" t="s">
        <v>466</v>
      </c>
      <c r="K11" s="132" t="s">
        <v>77</v>
      </c>
      <c r="L11" s="132" t="s">
        <v>78</v>
      </c>
      <c r="M11" s="132" t="s">
        <v>79</v>
      </c>
      <c r="N11" s="132" t="s">
        <v>85</v>
      </c>
      <c r="O11" s="133" t="s">
        <v>86</v>
      </c>
      <c r="P11" s="134" t="s">
        <v>290</v>
      </c>
      <c r="Q11" s="135" t="s">
        <v>291</v>
      </c>
      <c r="R11" s="230"/>
      <c r="S11" s="115"/>
      <c r="T11" s="117"/>
      <c r="U11" s="117"/>
      <c r="V11" s="117"/>
      <c r="W11" s="117"/>
      <c r="X11" s="117"/>
      <c r="Y11" s="117"/>
      <c r="Z11" s="117"/>
      <c r="AA11" s="117"/>
      <c r="AB11" s="117"/>
      <c r="AC11" s="117"/>
      <c r="AD11" s="117"/>
      <c r="AE11" s="117"/>
      <c r="AF11" s="117"/>
      <c r="AG11" s="124"/>
    </row>
    <row r="12" spans="1:33" s="86" customFormat="1" ht="40.5" customHeight="1" x14ac:dyDescent="0.2">
      <c r="A12" s="128"/>
      <c r="B12" s="129"/>
      <c r="C12" s="1063" t="s">
        <v>467</v>
      </c>
      <c r="D12" s="1064"/>
      <c r="E12" s="138"/>
      <c r="F12" s="138"/>
      <c r="G12" s="138"/>
      <c r="H12" s="138"/>
      <c r="I12" s="138"/>
      <c r="J12" s="138"/>
      <c r="K12" s="138"/>
      <c r="L12" s="138"/>
      <c r="M12" s="138"/>
      <c r="N12" s="138"/>
      <c r="O12" s="139"/>
      <c r="P12" s="140"/>
      <c r="Q12" s="231" t="s">
        <v>468</v>
      </c>
      <c r="R12" s="232"/>
      <c r="S12" s="115"/>
      <c r="T12" s="117"/>
      <c r="U12" s="117"/>
      <c r="V12" s="117"/>
      <c r="W12" s="117"/>
      <c r="X12" s="117"/>
      <c r="Y12" s="117"/>
      <c r="Z12" s="117"/>
      <c r="AA12" s="117"/>
      <c r="AB12" s="117"/>
      <c r="AC12" s="117"/>
      <c r="AD12" s="117"/>
      <c r="AE12" s="117"/>
      <c r="AF12" s="117"/>
      <c r="AG12" s="124"/>
    </row>
    <row r="13" spans="1:33" s="86" customFormat="1" ht="40.5" customHeight="1" thickBot="1" x14ac:dyDescent="0.25">
      <c r="A13" s="128"/>
      <c r="B13" s="129"/>
      <c r="C13" s="1065" t="s">
        <v>492</v>
      </c>
      <c r="D13" s="1066"/>
      <c r="E13" s="138"/>
      <c r="F13" s="138"/>
      <c r="G13" s="138"/>
      <c r="H13" s="138"/>
      <c r="I13" s="138"/>
      <c r="J13" s="138"/>
      <c r="K13" s="138"/>
      <c r="L13" s="138"/>
      <c r="M13" s="138"/>
      <c r="N13" s="138"/>
      <c r="O13" s="139"/>
      <c r="P13" s="144"/>
      <c r="Q13" s="233" t="s">
        <v>470</v>
      </c>
      <c r="R13" s="232"/>
      <c r="S13" s="115"/>
    </row>
    <row r="14" spans="1:33" s="86" customFormat="1" ht="26.25" customHeight="1" x14ac:dyDescent="0.2">
      <c r="A14" s="130"/>
      <c r="B14" s="117"/>
      <c r="C14" s="1073" t="s">
        <v>471</v>
      </c>
      <c r="D14" s="1073"/>
      <c r="E14" s="1073"/>
      <c r="F14" s="1073"/>
      <c r="G14" s="1073"/>
      <c r="H14" s="1073"/>
      <c r="I14" s="1073"/>
      <c r="J14" s="1073"/>
      <c r="K14" s="1073"/>
      <c r="L14" s="1073"/>
      <c r="M14" s="1073"/>
      <c r="N14" s="1073"/>
      <c r="O14" s="1073"/>
      <c r="P14" s="1073"/>
      <c r="Q14" s="234"/>
      <c r="R14" s="118"/>
    </row>
    <row r="15" spans="1:33" s="86" customFormat="1" ht="10.5" customHeight="1" x14ac:dyDescent="0.2">
      <c r="A15" s="235"/>
      <c r="B15" s="236"/>
      <c r="C15" s="237"/>
      <c r="D15" s="237"/>
      <c r="E15" s="237"/>
      <c r="F15" s="237"/>
      <c r="G15" s="237"/>
      <c r="H15" s="237"/>
      <c r="I15" s="237"/>
      <c r="J15" s="237"/>
      <c r="K15" s="237"/>
      <c r="L15" s="237"/>
      <c r="M15" s="237"/>
      <c r="N15" s="237"/>
      <c r="O15" s="237"/>
      <c r="P15" s="237"/>
      <c r="Q15" s="238"/>
      <c r="R15" s="239"/>
    </row>
    <row r="16" spans="1:33" s="86" customFormat="1" ht="18" customHeight="1" x14ac:dyDescent="0.2">
      <c r="A16" s="130"/>
      <c r="B16" s="117"/>
      <c r="C16" s="1073" t="s">
        <v>472</v>
      </c>
      <c r="D16" s="1073"/>
      <c r="E16" s="1073"/>
      <c r="F16" s="1073"/>
      <c r="G16" s="1073"/>
      <c r="H16" s="1073"/>
      <c r="I16" s="1073"/>
      <c r="J16" s="1073"/>
      <c r="K16" s="1073"/>
      <c r="L16" s="1073"/>
      <c r="M16" s="1073"/>
      <c r="N16" s="1073"/>
      <c r="O16" s="1073"/>
      <c r="P16" s="1073"/>
      <c r="Q16" s="115"/>
      <c r="R16" s="118"/>
    </row>
    <row r="17" spans="1:18" s="86" customFormat="1" ht="18" customHeight="1" x14ac:dyDescent="0.2">
      <c r="A17" s="130"/>
      <c r="B17" s="117"/>
      <c r="C17" s="1074" t="s">
        <v>493</v>
      </c>
      <c r="D17" s="1074"/>
      <c r="E17" s="1074"/>
      <c r="F17" s="1074"/>
      <c r="G17" s="1074"/>
      <c r="H17" s="1074"/>
      <c r="I17" s="1074"/>
      <c r="J17" s="1074"/>
      <c r="K17" s="1074"/>
      <c r="L17" s="1074"/>
      <c r="M17" s="1074"/>
      <c r="N17" s="1074"/>
      <c r="O17" s="1074"/>
      <c r="P17" s="1074"/>
      <c r="Q17" s="115"/>
      <c r="R17" s="118"/>
    </row>
    <row r="18" spans="1:18" s="86" customFormat="1" ht="37.5" customHeight="1" x14ac:dyDescent="0.2">
      <c r="A18" s="130"/>
      <c r="B18" s="117"/>
      <c r="C18" s="1074" t="s">
        <v>474</v>
      </c>
      <c r="D18" s="1074"/>
      <c r="E18" s="1074"/>
      <c r="F18" s="1074"/>
      <c r="G18" s="1074"/>
      <c r="H18" s="1074"/>
      <c r="I18" s="1074"/>
      <c r="J18" s="1074"/>
      <c r="K18" s="1074"/>
      <c r="L18" s="1074"/>
      <c r="M18" s="1074"/>
      <c r="N18" s="1074"/>
      <c r="O18" s="1074"/>
      <c r="P18" s="1074"/>
      <c r="Q18" s="115"/>
      <c r="R18" s="118"/>
    </row>
    <row r="19" spans="1:18" s="86" customFormat="1" ht="34.5" customHeight="1" x14ac:dyDescent="0.2">
      <c r="A19" s="130"/>
      <c r="B19" s="117"/>
      <c r="C19" s="1074" t="s">
        <v>494</v>
      </c>
      <c r="D19" s="1074"/>
      <c r="E19" s="1074"/>
      <c r="F19" s="1074"/>
      <c r="G19" s="1074"/>
      <c r="H19" s="1074"/>
      <c r="I19" s="1074"/>
      <c r="J19" s="1074"/>
      <c r="K19" s="1074"/>
      <c r="L19" s="1074"/>
      <c r="M19" s="1074"/>
      <c r="N19" s="1074"/>
      <c r="O19" s="1074"/>
      <c r="P19" s="1074"/>
      <c r="Q19" s="115"/>
      <c r="R19" s="118"/>
    </row>
    <row r="20" spans="1:18" s="86" customFormat="1" ht="37.5" customHeight="1" x14ac:dyDescent="0.2">
      <c r="A20" s="130"/>
      <c r="B20" s="117"/>
      <c r="C20" s="1074" t="s">
        <v>476</v>
      </c>
      <c r="D20" s="1074"/>
      <c r="E20" s="1074"/>
      <c r="F20" s="1074"/>
      <c r="G20" s="1074"/>
      <c r="H20" s="1074"/>
      <c r="I20" s="1074"/>
      <c r="J20" s="1074"/>
      <c r="K20" s="1074"/>
      <c r="L20" s="1074"/>
      <c r="M20" s="1074"/>
      <c r="N20" s="1074"/>
      <c r="O20" s="1074"/>
      <c r="P20" s="1074"/>
      <c r="Q20" s="115"/>
      <c r="R20" s="118"/>
    </row>
    <row r="21" spans="1:18" s="86" customFormat="1" ht="21.9" customHeight="1" thickBot="1" x14ac:dyDescent="0.25">
      <c r="A21" s="130"/>
      <c r="B21" s="117"/>
      <c r="C21" s="1073" t="s">
        <v>471</v>
      </c>
      <c r="D21" s="1073"/>
      <c r="E21" s="1073"/>
      <c r="F21" s="1073"/>
      <c r="G21" s="1073"/>
      <c r="H21" s="1073"/>
      <c r="I21" s="1073"/>
      <c r="J21" s="1073"/>
      <c r="K21" s="1073"/>
      <c r="L21" s="1073"/>
      <c r="M21" s="1073"/>
      <c r="N21" s="1073"/>
      <c r="O21" s="1073"/>
      <c r="P21" s="1073"/>
      <c r="Q21" s="115"/>
      <c r="R21" s="118"/>
    </row>
    <row r="22" spans="1:18" s="86" customFormat="1" ht="43.5" customHeight="1" thickBot="1" x14ac:dyDescent="0.25">
      <c r="A22" s="1075" t="s">
        <v>352</v>
      </c>
      <c r="B22" s="1076"/>
      <c r="C22" s="1076"/>
      <c r="D22" s="1076"/>
      <c r="E22" s="1076"/>
      <c r="F22" s="1076"/>
      <c r="G22" s="1076"/>
      <c r="H22" s="1076"/>
      <c r="I22" s="1076"/>
      <c r="J22" s="1076"/>
      <c r="K22" s="1076"/>
      <c r="L22" s="1076"/>
      <c r="M22" s="1076"/>
      <c r="N22" s="1076"/>
      <c r="O22" s="1076"/>
      <c r="P22" s="1077"/>
      <c r="Q22" s="1078" t="s">
        <v>277</v>
      </c>
      <c r="R22" s="1079"/>
    </row>
    <row r="23" spans="1:18" s="86" customFormat="1" ht="43.5" customHeight="1" thickBot="1" x14ac:dyDescent="0.25">
      <c r="A23" s="1080" t="s">
        <v>265</v>
      </c>
      <c r="B23" s="1081"/>
      <c r="C23" s="1081"/>
      <c r="D23" s="1081"/>
      <c r="E23" s="1081"/>
      <c r="F23" s="1081"/>
      <c r="G23" s="1081"/>
      <c r="H23" s="1081"/>
      <c r="I23" s="1081"/>
      <c r="J23" s="1081"/>
      <c r="K23" s="1081"/>
      <c r="L23" s="1081"/>
      <c r="M23" s="1081"/>
      <c r="N23" s="1081"/>
      <c r="O23" s="1081"/>
      <c r="P23" s="1082"/>
      <c r="Q23" s="1083" t="s">
        <v>277</v>
      </c>
      <c r="R23" s="941"/>
    </row>
    <row r="24" spans="1:18" s="86" customFormat="1" ht="11.25" customHeight="1" x14ac:dyDescent="0.2">
      <c r="A24" s="186"/>
      <c r="B24" s="186"/>
      <c r="C24" s="187"/>
      <c r="D24" s="187"/>
      <c r="E24" s="187"/>
      <c r="F24" s="187"/>
      <c r="G24" s="187"/>
      <c r="H24" s="187"/>
      <c r="I24" s="187"/>
      <c r="J24" s="187"/>
      <c r="K24" s="187"/>
      <c r="L24" s="187"/>
      <c r="M24" s="187"/>
      <c r="N24" s="187"/>
      <c r="O24" s="187"/>
      <c r="P24" s="187"/>
      <c r="Q24" s="188"/>
      <c r="R24" s="188"/>
    </row>
    <row r="25" spans="1:18" ht="24.75" customHeight="1" x14ac:dyDescent="0.2">
      <c r="A25" s="81" t="s">
        <v>312</v>
      </c>
    </row>
    <row r="26" spans="1:18" s="169" customFormat="1" ht="14.25" customHeight="1" x14ac:dyDescent="0.2">
      <c r="A26" s="912" t="s">
        <v>477</v>
      </c>
      <c r="B26" s="912"/>
      <c r="C26" s="912"/>
      <c r="D26" s="912"/>
      <c r="E26" s="912"/>
      <c r="F26" s="912"/>
      <c r="G26" s="912"/>
      <c r="H26" s="912"/>
      <c r="I26" s="912"/>
      <c r="J26" s="912"/>
      <c r="K26" s="912"/>
      <c r="L26" s="912"/>
      <c r="M26" s="912"/>
      <c r="N26" s="912"/>
      <c r="O26" s="912"/>
      <c r="P26" s="912"/>
      <c r="Q26" s="912"/>
      <c r="R26" s="912"/>
    </row>
    <row r="27" spans="1:18" s="169" customFormat="1" ht="13.5" customHeight="1" x14ac:dyDescent="0.2">
      <c r="A27" s="172"/>
      <c r="B27" s="172" t="s">
        <v>478</v>
      </c>
      <c r="C27" s="129"/>
      <c r="D27" s="129"/>
      <c r="E27" s="129"/>
      <c r="F27" s="129"/>
      <c r="G27" s="129"/>
      <c r="H27" s="129"/>
      <c r="I27" s="129"/>
      <c r="J27" s="129"/>
      <c r="K27" s="129"/>
      <c r="L27" s="129"/>
      <c r="M27" s="129"/>
      <c r="N27" s="129"/>
      <c r="O27" s="129"/>
      <c r="P27" s="129"/>
      <c r="Q27" s="170"/>
      <c r="R27" s="171"/>
    </row>
    <row r="28" spans="1:18" s="169" customFormat="1" ht="88.8" customHeight="1" x14ac:dyDescent="0.2">
      <c r="A28" s="172"/>
      <c r="B28" s="89" t="s">
        <v>479</v>
      </c>
      <c r="C28" s="876" t="s">
        <v>480</v>
      </c>
      <c r="D28" s="876"/>
      <c r="E28" s="876"/>
      <c r="F28" s="876"/>
      <c r="G28" s="876"/>
      <c r="H28" s="876"/>
      <c r="I28" s="876"/>
      <c r="J28" s="876"/>
      <c r="K28" s="876"/>
      <c r="L28" s="876"/>
      <c r="M28" s="876"/>
      <c r="N28" s="876"/>
      <c r="O28" s="876"/>
      <c r="P28" s="876"/>
      <c r="Q28" s="876"/>
      <c r="R28" s="876"/>
    </row>
    <row r="29" spans="1:18" s="169" customFormat="1" ht="57.75" customHeight="1" x14ac:dyDescent="0.2">
      <c r="A29" s="172"/>
      <c r="B29" s="89" t="s">
        <v>481</v>
      </c>
      <c r="C29" s="876" t="s">
        <v>482</v>
      </c>
      <c r="D29" s="876"/>
      <c r="E29" s="876"/>
      <c r="F29" s="876"/>
      <c r="G29" s="876"/>
      <c r="H29" s="876"/>
      <c r="I29" s="876"/>
      <c r="J29" s="876"/>
      <c r="K29" s="876"/>
      <c r="L29" s="876"/>
      <c r="M29" s="876"/>
      <c r="N29" s="876"/>
      <c r="O29" s="876"/>
      <c r="P29" s="876"/>
      <c r="Q29" s="876"/>
      <c r="R29" s="876"/>
    </row>
    <row r="30" spans="1:18" s="169" customFormat="1" ht="18.75" customHeight="1" x14ac:dyDescent="0.2">
      <c r="A30" s="172"/>
      <c r="B30" s="89" t="s">
        <v>483</v>
      </c>
      <c r="C30" s="876" t="s">
        <v>484</v>
      </c>
      <c r="D30" s="876"/>
      <c r="E30" s="876"/>
      <c r="F30" s="876"/>
      <c r="G30" s="876"/>
      <c r="H30" s="876"/>
      <c r="I30" s="876"/>
      <c r="J30" s="876"/>
      <c r="K30" s="876"/>
      <c r="L30" s="876"/>
      <c r="M30" s="876"/>
      <c r="N30" s="876"/>
      <c r="O30" s="876"/>
      <c r="P30" s="876"/>
      <c r="Q30" s="876"/>
      <c r="R30" s="876"/>
    </row>
    <row r="31" spans="1:18" s="169" customFormat="1" ht="43.8" customHeight="1" x14ac:dyDescent="0.2">
      <c r="A31" s="172"/>
      <c r="B31" s="89" t="s">
        <v>485</v>
      </c>
      <c r="C31" s="876" t="s">
        <v>486</v>
      </c>
      <c r="D31" s="876"/>
      <c r="E31" s="876"/>
      <c r="F31" s="876"/>
      <c r="G31" s="876"/>
      <c r="H31" s="876"/>
      <c r="I31" s="876"/>
      <c r="J31" s="876"/>
      <c r="K31" s="876"/>
      <c r="L31" s="876"/>
      <c r="M31" s="876"/>
      <c r="N31" s="876"/>
      <c r="O31" s="876"/>
      <c r="P31" s="876"/>
      <c r="Q31" s="876"/>
      <c r="R31" s="876"/>
    </row>
    <row r="32" spans="1:18" ht="33.6" customHeight="1" x14ac:dyDescent="0.2">
      <c r="A32" s="240" t="s">
        <v>273</v>
      </c>
      <c r="B32" s="913" t="s">
        <v>487</v>
      </c>
      <c r="C32" s="913"/>
      <c r="D32" s="913"/>
      <c r="E32" s="913"/>
      <c r="F32" s="913"/>
      <c r="G32" s="913"/>
      <c r="H32" s="913"/>
      <c r="I32" s="913"/>
      <c r="J32" s="913"/>
      <c r="K32" s="913"/>
      <c r="L32" s="913"/>
      <c r="M32" s="913"/>
      <c r="N32" s="913"/>
      <c r="O32" s="913"/>
      <c r="P32" s="913"/>
      <c r="Q32" s="913"/>
      <c r="R32" s="913"/>
    </row>
    <row r="33" spans="1:18" ht="33.6" customHeight="1" x14ac:dyDescent="0.2">
      <c r="A33" s="177" t="s">
        <v>488</v>
      </c>
      <c r="B33" s="913" t="s">
        <v>489</v>
      </c>
      <c r="C33" s="913"/>
      <c r="D33" s="913"/>
      <c r="E33" s="913"/>
      <c r="F33" s="913"/>
      <c r="G33" s="913"/>
      <c r="H33" s="913"/>
      <c r="I33" s="913"/>
      <c r="J33" s="913"/>
      <c r="K33" s="913"/>
      <c r="L33" s="913"/>
      <c r="M33" s="913"/>
      <c r="N33" s="913"/>
      <c r="O33" s="913"/>
      <c r="P33" s="913"/>
      <c r="Q33" s="913"/>
      <c r="R33" s="913"/>
    </row>
    <row r="34" spans="1:18" ht="13.5" customHeight="1" x14ac:dyDescent="0.2">
      <c r="A34" s="172"/>
      <c r="B34" s="172"/>
      <c r="C34" s="173"/>
      <c r="D34" s="173"/>
      <c r="E34" s="173"/>
      <c r="F34" s="173"/>
      <c r="G34" s="173"/>
      <c r="H34" s="173"/>
      <c r="I34" s="173"/>
      <c r="J34" s="173"/>
      <c r="K34" s="173"/>
      <c r="L34" s="173"/>
      <c r="M34" s="173"/>
      <c r="N34" s="173"/>
      <c r="O34" s="173"/>
      <c r="P34" s="173"/>
      <c r="Q34" s="173"/>
      <c r="R34" s="174"/>
    </row>
    <row r="35" spans="1:18" ht="13.5" customHeight="1" x14ac:dyDescent="0.2">
      <c r="A35" s="172"/>
      <c r="B35" s="172"/>
      <c r="C35" s="173"/>
      <c r="D35" s="173"/>
      <c r="E35" s="173"/>
      <c r="F35" s="173"/>
      <c r="G35" s="173"/>
      <c r="H35" s="173"/>
      <c r="I35" s="173"/>
      <c r="J35" s="173"/>
      <c r="K35" s="173"/>
      <c r="L35" s="173"/>
      <c r="M35" s="173"/>
      <c r="N35" s="173"/>
      <c r="O35" s="173"/>
      <c r="P35" s="173"/>
      <c r="Q35" s="173"/>
      <c r="R35" s="174"/>
    </row>
    <row r="36" spans="1:18" ht="13.5" customHeight="1" x14ac:dyDescent="0.2">
      <c r="A36" s="172"/>
      <c r="B36" s="172"/>
      <c r="C36" s="173"/>
      <c r="D36" s="173"/>
      <c r="E36" s="173"/>
      <c r="F36" s="173"/>
      <c r="G36" s="173"/>
      <c r="H36" s="173"/>
      <c r="I36" s="173"/>
      <c r="J36" s="173"/>
      <c r="K36" s="173"/>
      <c r="L36" s="173"/>
      <c r="M36" s="173"/>
      <c r="N36" s="173"/>
      <c r="O36" s="173"/>
      <c r="P36" s="173"/>
      <c r="Q36" s="173"/>
      <c r="R36" s="174"/>
    </row>
  </sheetData>
  <mergeCells count="31">
    <mergeCell ref="A1:R1"/>
    <mergeCell ref="A3:R3"/>
    <mergeCell ref="B33:R33"/>
    <mergeCell ref="C28:R28"/>
    <mergeCell ref="C16:P16"/>
    <mergeCell ref="C17:P17"/>
    <mergeCell ref="C18:P18"/>
    <mergeCell ref="C19:P19"/>
    <mergeCell ref="C20:P20"/>
    <mergeCell ref="C21:P21"/>
    <mergeCell ref="A22:P22"/>
    <mergeCell ref="Q22:R22"/>
    <mergeCell ref="A23:P23"/>
    <mergeCell ref="Q23:R23"/>
    <mergeCell ref="A26:R26"/>
    <mergeCell ref="A4:R4"/>
    <mergeCell ref="C29:R29"/>
    <mergeCell ref="C30:R30"/>
    <mergeCell ref="C31:R31"/>
    <mergeCell ref="B32:R32"/>
    <mergeCell ref="C14:P14"/>
    <mergeCell ref="A6:C6"/>
    <mergeCell ref="Q6:R6"/>
    <mergeCell ref="A7:P7"/>
    <mergeCell ref="Q7:R8"/>
    <mergeCell ref="A8:P8"/>
    <mergeCell ref="A9:R9"/>
    <mergeCell ref="C10:P10"/>
    <mergeCell ref="C11:D11"/>
    <mergeCell ref="C12:D12"/>
    <mergeCell ref="C13:D13"/>
  </mergeCells>
  <phoneticPr fontId="2"/>
  <printOptions horizontalCentered="1"/>
  <pageMargins left="0.55118110236220474" right="0.23622047244094491" top="0.47244094488188981" bottom="0.27559055118110237" header="0.31496062992125984" footer="0.19685039370078741"/>
  <pageSetup paperSize="9" scale="8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AG36"/>
  <sheetViews>
    <sheetView view="pageBreakPreview" zoomScaleNormal="100" zoomScaleSheetLayoutView="100" workbookViewId="0">
      <selection sqref="A1:R1"/>
    </sheetView>
  </sheetViews>
  <sheetFormatPr defaultColWidth="9" defaultRowHeight="13.2" x14ac:dyDescent="0.2"/>
  <cols>
    <col min="1" max="2" width="3.44140625" style="81" customWidth="1"/>
    <col min="3" max="3" width="8.109375" style="81" customWidth="1"/>
    <col min="4" max="16" width="5.6640625" style="81" customWidth="1"/>
    <col min="17" max="18" width="6.6640625" style="83" customWidth="1"/>
    <col min="19" max="16384" width="9" style="81"/>
  </cols>
  <sheetData>
    <row r="1" spans="1:33" ht="21.6" customHeight="1" x14ac:dyDescent="0.25">
      <c r="A1" s="928" t="s">
        <v>495</v>
      </c>
      <c r="B1" s="928"/>
      <c r="C1" s="928"/>
      <c r="D1" s="928"/>
      <c r="E1" s="928"/>
      <c r="F1" s="928"/>
      <c r="G1" s="928"/>
      <c r="H1" s="928"/>
      <c r="I1" s="928"/>
      <c r="J1" s="928"/>
      <c r="K1" s="928"/>
      <c r="L1" s="928"/>
      <c r="M1" s="928"/>
      <c r="N1" s="928"/>
      <c r="O1" s="928"/>
      <c r="P1" s="928"/>
      <c r="Q1" s="928"/>
      <c r="R1" s="928"/>
    </row>
    <row r="2" spans="1:33" ht="21.6" customHeight="1" x14ac:dyDescent="0.25">
      <c r="A2" s="264"/>
      <c r="B2" s="264"/>
      <c r="C2" s="264"/>
      <c r="D2" s="264"/>
      <c r="E2" s="264"/>
      <c r="F2" s="264"/>
      <c r="G2" s="264"/>
      <c r="H2" s="264"/>
      <c r="I2" s="264"/>
      <c r="J2" s="264"/>
      <c r="K2" s="264"/>
      <c r="L2" s="264"/>
      <c r="M2" s="264"/>
      <c r="N2" s="264"/>
      <c r="O2" s="264"/>
      <c r="P2" s="264"/>
      <c r="Q2" s="264"/>
      <c r="R2" s="268"/>
    </row>
    <row r="3" spans="1:33" ht="21.6" customHeight="1" x14ac:dyDescent="0.2">
      <c r="A3" s="907" t="s">
        <v>614</v>
      </c>
      <c r="B3" s="907"/>
      <c r="C3" s="907"/>
      <c r="D3" s="907"/>
      <c r="E3" s="907"/>
      <c r="F3" s="907"/>
      <c r="G3" s="907"/>
      <c r="H3" s="907"/>
      <c r="I3" s="907"/>
      <c r="J3" s="907"/>
      <c r="K3" s="907"/>
      <c r="L3" s="907"/>
      <c r="M3" s="907"/>
      <c r="N3" s="907"/>
      <c r="O3" s="907"/>
      <c r="P3" s="907"/>
      <c r="Q3" s="907"/>
      <c r="R3" s="907"/>
    </row>
    <row r="4" spans="1:33" ht="21.6" customHeight="1" x14ac:dyDescent="0.2">
      <c r="A4" s="907" t="s">
        <v>613</v>
      </c>
      <c r="B4" s="907"/>
      <c r="C4" s="907"/>
      <c r="D4" s="907"/>
      <c r="E4" s="907"/>
      <c r="F4" s="907"/>
      <c r="G4" s="907"/>
      <c r="H4" s="907"/>
      <c r="I4" s="907"/>
      <c r="J4" s="907"/>
      <c r="K4" s="907"/>
      <c r="L4" s="907"/>
      <c r="M4" s="907"/>
      <c r="N4" s="907"/>
      <c r="O4" s="907"/>
      <c r="P4" s="907"/>
      <c r="Q4" s="907"/>
      <c r="R4" s="907"/>
    </row>
    <row r="5" spans="1:33" ht="13.8" customHeight="1" thickBot="1" x14ac:dyDescent="0.3">
      <c r="A5" s="104"/>
      <c r="B5" s="104"/>
      <c r="Q5" s="82"/>
      <c r="R5" s="82"/>
    </row>
    <row r="6" spans="1:33" s="83" customFormat="1" ht="13.8" thickBot="1" x14ac:dyDescent="0.25">
      <c r="A6" s="936" t="s">
        <v>275</v>
      </c>
      <c r="B6" s="905"/>
      <c r="C6" s="937"/>
      <c r="D6" s="224"/>
      <c r="E6" s="224"/>
      <c r="F6" s="224"/>
      <c r="G6" s="224"/>
      <c r="H6" s="224"/>
      <c r="I6" s="224"/>
      <c r="J6" s="224"/>
      <c r="K6" s="224"/>
      <c r="L6" s="224"/>
      <c r="M6" s="224"/>
      <c r="N6" s="224"/>
      <c r="O6" s="224"/>
      <c r="P6" s="224"/>
      <c r="Q6" s="904" t="s">
        <v>263</v>
      </c>
      <c r="R6" s="906"/>
    </row>
    <row r="7" spans="1:33" s="86" customFormat="1" ht="55.2" customHeight="1" x14ac:dyDescent="0.2">
      <c r="A7" s="922" t="s">
        <v>496</v>
      </c>
      <c r="B7" s="1067"/>
      <c r="C7" s="1067"/>
      <c r="D7" s="1067"/>
      <c r="E7" s="1067"/>
      <c r="F7" s="1067"/>
      <c r="G7" s="1067"/>
      <c r="H7" s="1067"/>
      <c r="I7" s="1067"/>
      <c r="J7" s="1067"/>
      <c r="K7" s="1067"/>
      <c r="L7" s="1067"/>
      <c r="M7" s="1067"/>
      <c r="N7" s="1067"/>
      <c r="O7" s="1067"/>
      <c r="P7" s="923"/>
      <c r="Q7" s="962" t="s">
        <v>264</v>
      </c>
      <c r="R7" s="963"/>
    </row>
    <row r="8" spans="1:33" s="86" customFormat="1" ht="19.5" customHeight="1" thickBot="1" x14ac:dyDescent="0.25">
      <c r="A8" s="1070" t="s">
        <v>462</v>
      </c>
      <c r="B8" s="1071"/>
      <c r="C8" s="1071"/>
      <c r="D8" s="1071"/>
      <c r="E8" s="1071"/>
      <c r="F8" s="1071"/>
      <c r="G8" s="1071"/>
      <c r="H8" s="1071"/>
      <c r="I8" s="1071"/>
      <c r="J8" s="1071"/>
      <c r="K8" s="1071"/>
      <c r="L8" s="1071"/>
      <c r="M8" s="1071"/>
      <c r="N8" s="1071"/>
      <c r="O8" s="1071"/>
      <c r="P8" s="1072"/>
      <c r="Q8" s="1068"/>
      <c r="R8" s="1069"/>
    </row>
    <row r="9" spans="1:33" s="86" customFormat="1" ht="36" customHeight="1" x14ac:dyDescent="0.2">
      <c r="A9" s="1057" t="s">
        <v>463</v>
      </c>
      <c r="B9" s="1058"/>
      <c r="C9" s="1058"/>
      <c r="D9" s="1058"/>
      <c r="E9" s="1058"/>
      <c r="F9" s="1058"/>
      <c r="G9" s="1058"/>
      <c r="H9" s="1058"/>
      <c r="I9" s="1058"/>
      <c r="J9" s="1058"/>
      <c r="K9" s="1058"/>
      <c r="L9" s="1058"/>
      <c r="M9" s="1058"/>
      <c r="N9" s="1058"/>
      <c r="O9" s="1058"/>
      <c r="P9" s="1058"/>
      <c r="Q9" s="1058"/>
      <c r="R9" s="1059"/>
    </row>
    <row r="10" spans="1:33" s="86" customFormat="1" ht="20.25" customHeight="1" thickBot="1" x14ac:dyDescent="0.25">
      <c r="A10" s="225"/>
      <c r="B10" s="226"/>
      <c r="C10" s="1060" t="s">
        <v>464</v>
      </c>
      <c r="D10" s="1060"/>
      <c r="E10" s="1060"/>
      <c r="F10" s="1060"/>
      <c r="G10" s="1060"/>
      <c r="H10" s="1060"/>
      <c r="I10" s="1060"/>
      <c r="J10" s="1060"/>
      <c r="K10" s="1060"/>
      <c r="L10" s="1060"/>
      <c r="M10" s="1060"/>
      <c r="N10" s="1060"/>
      <c r="O10" s="1060"/>
      <c r="P10" s="1060"/>
      <c r="Q10" s="227"/>
      <c r="R10" s="228"/>
      <c r="S10" s="117"/>
      <c r="T10" s="117"/>
      <c r="U10" s="117"/>
      <c r="V10" s="117"/>
      <c r="W10" s="117"/>
      <c r="X10" s="117"/>
      <c r="Y10" s="117"/>
      <c r="Z10" s="117"/>
      <c r="AA10" s="117"/>
      <c r="AB10" s="117"/>
      <c r="AC10" s="117"/>
      <c r="AD10" s="117"/>
      <c r="AE10" s="117"/>
      <c r="AF10" s="124"/>
    </row>
    <row r="11" spans="1:33" s="86" customFormat="1" ht="24.75" customHeight="1" x14ac:dyDescent="0.2">
      <c r="A11" s="127"/>
      <c r="B11" s="229"/>
      <c r="C11" s="1061" t="s">
        <v>465</v>
      </c>
      <c r="D11" s="1062"/>
      <c r="E11" s="132" t="s">
        <v>84</v>
      </c>
      <c r="F11" s="132" t="s">
        <v>289</v>
      </c>
      <c r="G11" s="132" t="s">
        <v>73</v>
      </c>
      <c r="H11" s="132" t="s">
        <v>74</v>
      </c>
      <c r="I11" s="132" t="s">
        <v>75</v>
      </c>
      <c r="J11" s="132" t="s">
        <v>466</v>
      </c>
      <c r="K11" s="132" t="s">
        <v>77</v>
      </c>
      <c r="L11" s="132" t="s">
        <v>78</v>
      </c>
      <c r="M11" s="132" t="s">
        <v>79</v>
      </c>
      <c r="N11" s="132" t="s">
        <v>85</v>
      </c>
      <c r="O11" s="133" t="s">
        <v>86</v>
      </c>
      <c r="P11" s="134" t="s">
        <v>290</v>
      </c>
      <c r="Q11" s="135" t="s">
        <v>291</v>
      </c>
      <c r="R11" s="230"/>
      <c r="S11" s="115"/>
      <c r="T11" s="117"/>
      <c r="U11" s="117"/>
      <c r="V11" s="117"/>
      <c r="W11" s="117"/>
      <c r="X11" s="117"/>
      <c r="Y11" s="117"/>
      <c r="Z11" s="117"/>
      <c r="AA11" s="117"/>
      <c r="AB11" s="117"/>
      <c r="AC11" s="117"/>
      <c r="AD11" s="117"/>
      <c r="AE11" s="117"/>
      <c r="AF11" s="117"/>
      <c r="AG11" s="124"/>
    </row>
    <row r="12" spans="1:33" s="86" customFormat="1" ht="54" customHeight="1" x14ac:dyDescent="0.2">
      <c r="A12" s="128"/>
      <c r="B12" s="129"/>
      <c r="C12" s="1063" t="s">
        <v>497</v>
      </c>
      <c r="D12" s="1064"/>
      <c r="E12" s="138"/>
      <c r="F12" s="138"/>
      <c r="G12" s="138"/>
      <c r="H12" s="138"/>
      <c r="I12" s="138"/>
      <c r="J12" s="138"/>
      <c r="K12" s="138"/>
      <c r="L12" s="138"/>
      <c r="M12" s="138"/>
      <c r="N12" s="138"/>
      <c r="O12" s="139"/>
      <c r="P12" s="140"/>
      <c r="Q12" s="231" t="s">
        <v>468</v>
      </c>
      <c r="R12" s="232"/>
      <c r="S12" s="115"/>
      <c r="T12" s="117"/>
      <c r="U12" s="117"/>
      <c r="V12" s="117"/>
      <c r="W12" s="117"/>
      <c r="X12" s="117"/>
      <c r="Y12" s="117"/>
      <c r="Z12" s="117"/>
      <c r="AA12" s="117"/>
      <c r="AB12" s="117"/>
      <c r="AC12" s="117"/>
      <c r="AD12" s="117"/>
      <c r="AE12" s="117"/>
      <c r="AF12" s="117"/>
      <c r="AG12" s="124"/>
    </row>
    <row r="13" spans="1:33" s="86" customFormat="1" ht="54" customHeight="1" thickBot="1" x14ac:dyDescent="0.25">
      <c r="A13" s="128"/>
      <c r="B13" s="129"/>
      <c r="C13" s="1065" t="s">
        <v>498</v>
      </c>
      <c r="D13" s="1066"/>
      <c r="E13" s="138"/>
      <c r="F13" s="138"/>
      <c r="G13" s="138"/>
      <c r="H13" s="138"/>
      <c r="I13" s="138"/>
      <c r="J13" s="138"/>
      <c r="K13" s="138"/>
      <c r="L13" s="138"/>
      <c r="M13" s="138"/>
      <c r="N13" s="138"/>
      <c r="O13" s="139"/>
      <c r="P13" s="144"/>
      <c r="Q13" s="233" t="s">
        <v>470</v>
      </c>
      <c r="R13" s="232"/>
      <c r="S13" s="115"/>
    </row>
    <row r="14" spans="1:33" s="86" customFormat="1" ht="26.25" customHeight="1" x14ac:dyDescent="0.2">
      <c r="A14" s="130"/>
      <c r="B14" s="117"/>
      <c r="C14" s="1073" t="s">
        <v>471</v>
      </c>
      <c r="D14" s="1073"/>
      <c r="E14" s="1073"/>
      <c r="F14" s="1073"/>
      <c r="G14" s="1073"/>
      <c r="H14" s="1073"/>
      <c r="I14" s="1073"/>
      <c r="J14" s="1073"/>
      <c r="K14" s="1073"/>
      <c r="L14" s="1073"/>
      <c r="M14" s="1073"/>
      <c r="N14" s="1073"/>
      <c r="O14" s="1073"/>
      <c r="P14" s="1073"/>
      <c r="Q14" s="234"/>
      <c r="R14" s="118"/>
    </row>
    <row r="15" spans="1:33" s="86" customFormat="1" ht="10.5" customHeight="1" x14ac:dyDescent="0.2">
      <c r="A15" s="235"/>
      <c r="B15" s="236"/>
      <c r="C15" s="237"/>
      <c r="D15" s="237"/>
      <c r="E15" s="237"/>
      <c r="F15" s="237"/>
      <c r="G15" s="237"/>
      <c r="H15" s="237"/>
      <c r="I15" s="237"/>
      <c r="J15" s="237"/>
      <c r="K15" s="237"/>
      <c r="L15" s="237"/>
      <c r="M15" s="237"/>
      <c r="N15" s="237"/>
      <c r="O15" s="237"/>
      <c r="P15" s="237"/>
      <c r="Q15" s="238"/>
      <c r="R15" s="239"/>
    </row>
    <row r="16" spans="1:33" s="86" customFormat="1" ht="18" customHeight="1" x14ac:dyDescent="0.2">
      <c r="A16" s="130"/>
      <c r="B16" s="117"/>
      <c r="C16" s="1073" t="s">
        <v>472</v>
      </c>
      <c r="D16" s="1073"/>
      <c r="E16" s="1073"/>
      <c r="F16" s="1073"/>
      <c r="G16" s="1073"/>
      <c r="H16" s="1073"/>
      <c r="I16" s="1073"/>
      <c r="J16" s="1073"/>
      <c r="K16" s="1073"/>
      <c r="L16" s="1073"/>
      <c r="M16" s="1073"/>
      <c r="N16" s="1073"/>
      <c r="O16" s="1073"/>
      <c r="P16" s="1073"/>
      <c r="Q16" s="115"/>
      <c r="R16" s="118"/>
    </row>
    <row r="17" spans="1:18" s="86" customFormat="1" ht="18" customHeight="1" x14ac:dyDescent="0.2">
      <c r="A17" s="130"/>
      <c r="B17" s="117"/>
      <c r="C17" s="1074" t="s">
        <v>497</v>
      </c>
      <c r="D17" s="1074"/>
      <c r="E17" s="1074"/>
      <c r="F17" s="1074"/>
      <c r="G17" s="1074"/>
      <c r="H17" s="1074"/>
      <c r="I17" s="1074"/>
      <c r="J17" s="1074"/>
      <c r="K17" s="1074"/>
      <c r="L17" s="1074"/>
      <c r="M17" s="1074"/>
      <c r="N17" s="1074"/>
      <c r="O17" s="1074"/>
      <c r="P17" s="1074"/>
      <c r="Q17" s="115"/>
      <c r="R17" s="118"/>
    </row>
    <row r="18" spans="1:18" s="86" customFormat="1" ht="37.5" customHeight="1" x14ac:dyDescent="0.2">
      <c r="A18" s="130"/>
      <c r="B18" s="117"/>
      <c r="C18" s="1074" t="s">
        <v>474</v>
      </c>
      <c r="D18" s="1074"/>
      <c r="E18" s="1074"/>
      <c r="F18" s="1074"/>
      <c r="G18" s="1074"/>
      <c r="H18" s="1074"/>
      <c r="I18" s="1074"/>
      <c r="J18" s="1074"/>
      <c r="K18" s="1074"/>
      <c r="L18" s="1074"/>
      <c r="M18" s="1074"/>
      <c r="N18" s="1074"/>
      <c r="O18" s="1074"/>
      <c r="P18" s="1074"/>
      <c r="Q18" s="115"/>
      <c r="R18" s="118"/>
    </row>
    <row r="19" spans="1:18" s="86" customFormat="1" ht="34.5" customHeight="1" x14ac:dyDescent="0.2">
      <c r="A19" s="130"/>
      <c r="B19" s="117"/>
      <c r="C19" s="1074" t="s">
        <v>498</v>
      </c>
      <c r="D19" s="1074"/>
      <c r="E19" s="1074"/>
      <c r="F19" s="1074"/>
      <c r="G19" s="1074"/>
      <c r="H19" s="1074"/>
      <c r="I19" s="1074"/>
      <c r="J19" s="1074"/>
      <c r="K19" s="1074"/>
      <c r="L19" s="1074"/>
      <c r="M19" s="1074"/>
      <c r="N19" s="1074"/>
      <c r="O19" s="1074"/>
      <c r="P19" s="1074"/>
      <c r="Q19" s="115"/>
      <c r="R19" s="118"/>
    </row>
    <row r="20" spans="1:18" s="86" customFormat="1" ht="37.5" customHeight="1" x14ac:dyDescent="0.2">
      <c r="A20" s="130"/>
      <c r="B20" s="117"/>
      <c r="C20" s="1074" t="s">
        <v>476</v>
      </c>
      <c r="D20" s="1074"/>
      <c r="E20" s="1074"/>
      <c r="F20" s="1074"/>
      <c r="G20" s="1074"/>
      <c r="H20" s="1074"/>
      <c r="I20" s="1074"/>
      <c r="J20" s="1074"/>
      <c r="K20" s="1074"/>
      <c r="L20" s="1074"/>
      <c r="M20" s="1074"/>
      <c r="N20" s="1074"/>
      <c r="O20" s="1074"/>
      <c r="P20" s="1074"/>
      <c r="Q20" s="115"/>
      <c r="R20" s="118"/>
    </row>
    <row r="21" spans="1:18" s="86" customFormat="1" ht="21.9" customHeight="1" thickBot="1" x14ac:dyDescent="0.25">
      <c r="A21" s="130"/>
      <c r="B21" s="117"/>
      <c r="C21" s="1073" t="s">
        <v>471</v>
      </c>
      <c r="D21" s="1073"/>
      <c r="E21" s="1073"/>
      <c r="F21" s="1073"/>
      <c r="G21" s="1073"/>
      <c r="H21" s="1073"/>
      <c r="I21" s="1073"/>
      <c r="J21" s="1073"/>
      <c r="K21" s="1073"/>
      <c r="L21" s="1073"/>
      <c r="M21" s="1073"/>
      <c r="N21" s="1073"/>
      <c r="O21" s="1073"/>
      <c r="P21" s="1073"/>
      <c r="Q21" s="115"/>
      <c r="R21" s="118"/>
    </row>
    <row r="22" spans="1:18" s="86" customFormat="1" ht="43.5" customHeight="1" thickBot="1" x14ac:dyDescent="0.25">
      <c r="A22" s="1075" t="s">
        <v>352</v>
      </c>
      <c r="B22" s="1076"/>
      <c r="C22" s="1076"/>
      <c r="D22" s="1076"/>
      <c r="E22" s="1076"/>
      <c r="F22" s="1076"/>
      <c r="G22" s="1076"/>
      <c r="H22" s="1076"/>
      <c r="I22" s="1076"/>
      <c r="J22" s="1076"/>
      <c r="K22" s="1076"/>
      <c r="L22" s="1076"/>
      <c r="M22" s="1076"/>
      <c r="N22" s="1076"/>
      <c r="O22" s="1076"/>
      <c r="P22" s="1077"/>
      <c r="Q22" s="1078" t="s">
        <v>277</v>
      </c>
      <c r="R22" s="1079"/>
    </row>
    <row r="23" spans="1:18" s="86" customFormat="1" ht="43.5" customHeight="1" thickBot="1" x14ac:dyDescent="0.25">
      <c r="A23" s="1080" t="s">
        <v>265</v>
      </c>
      <c r="B23" s="1081"/>
      <c r="C23" s="1081"/>
      <c r="D23" s="1081"/>
      <c r="E23" s="1081"/>
      <c r="F23" s="1081"/>
      <c r="G23" s="1081"/>
      <c r="H23" s="1081"/>
      <c r="I23" s="1081"/>
      <c r="J23" s="1081"/>
      <c r="K23" s="1081"/>
      <c r="L23" s="1081"/>
      <c r="M23" s="1081"/>
      <c r="N23" s="1081"/>
      <c r="O23" s="1081"/>
      <c r="P23" s="1082"/>
      <c r="Q23" s="1083" t="s">
        <v>277</v>
      </c>
      <c r="R23" s="941"/>
    </row>
    <row r="24" spans="1:18" s="86" customFormat="1" ht="11.25" customHeight="1" x14ac:dyDescent="0.2">
      <c r="A24" s="186"/>
      <c r="B24" s="186"/>
      <c r="C24" s="187"/>
      <c r="D24" s="187"/>
      <c r="E24" s="187"/>
      <c r="F24" s="187"/>
      <c r="G24" s="187"/>
      <c r="H24" s="187"/>
      <c r="I24" s="187"/>
      <c r="J24" s="187"/>
      <c r="K24" s="187"/>
      <c r="L24" s="187"/>
      <c r="M24" s="187"/>
      <c r="N24" s="187"/>
      <c r="O24" s="187"/>
      <c r="P24" s="187"/>
      <c r="Q24" s="188"/>
      <c r="R24" s="188"/>
    </row>
    <row r="25" spans="1:18" ht="19.5" customHeight="1" x14ac:dyDescent="0.2">
      <c r="A25" s="81" t="s">
        <v>312</v>
      </c>
    </row>
    <row r="26" spans="1:18" s="169" customFormat="1" ht="13.5" customHeight="1" x14ac:dyDescent="0.2">
      <c r="A26" s="912" t="s">
        <v>477</v>
      </c>
      <c r="B26" s="912"/>
      <c r="C26" s="912"/>
      <c r="D26" s="912"/>
      <c r="E26" s="912"/>
      <c r="F26" s="912"/>
      <c r="G26" s="912"/>
      <c r="H26" s="912"/>
      <c r="I26" s="912"/>
      <c r="J26" s="912"/>
      <c r="K26" s="912"/>
      <c r="L26" s="912"/>
      <c r="M26" s="912"/>
      <c r="N26" s="912"/>
      <c r="O26" s="912"/>
      <c r="P26" s="912"/>
      <c r="Q26" s="912"/>
      <c r="R26" s="912"/>
    </row>
    <row r="27" spans="1:18" s="169" customFormat="1" ht="13.5" customHeight="1" x14ac:dyDescent="0.2">
      <c r="A27" s="172"/>
      <c r="B27" s="172" t="s">
        <v>478</v>
      </c>
      <c r="C27" s="129"/>
      <c r="D27" s="129"/>
      <c r="E27" s="129"/>
      <c r="F27" s="129"/>
      <c r="G27" s="129"/>
      <c r="H27" s="129"/>
      <c r="I27" s="129"/>
      <c r="J27" s="129"/>
      <c r="K27" s="129"/>
      <c r="L27" s="129"/>
      <c r="M27" s="129"/>
      <c r="N27" s="129"/>
      <c r="O27" s="129"/>
      <c r="P27" s="129"/>
      <c r="Q27" s="170"/>
      <c r="R27" s="171"/>
    </row>
    <row r="28" spans="1:18" s="169" customFormat="1" ht="89.4" customHeight="1" x14ac:dyDescent="0.2">
      <c r="A28" s="172"/>
      <c r="B28" s="89" t="s">
        <v>479</v>
      </c>
      <c r="C28" s="876" t="s">
        <v>480</v>
      </c>
      <c r="D28" s="876"/>
      <c r="E28" s="876"/>
      <c r="F28" s="876"/>
      <c r="G28" s="876"/>
      <c r="H28" s="876"/>
      <c r="I28" s="876"/>
      <c r="J28" s="876"/>
      <c r="K28" s="876"/>
      <c r="L28" s="876"/>
      <c r="M28" s="876"/>
      <c r="N28" s="876"/>
      <c r="O28" s="876"/>
      <c r="P28" s="876"/>
      <c r="Q28" s="876"/>
      <c r="R28" s="876"/>
    </row>
    <row r="29" spans="1:18" s="169" customFormat="1" ht="60" customHeight="1" x14ac:dyDescent="0.2">
      <c r="A29" s="172"/>
      <c r="B29" s="89" t="s">
        <v>481</v>
      </c>
      <c r="C29" s="876" t="s">
        <v>482</v>
      </c>
      <c r="D29" s="876"/>
      <c r="E29" s="876"/>
      <c r="F29" s="876"/>
      <c r="G29" s="876"/>
      <c r="H29" s="876"/>
      <c r="I29" s="876"/>
      <c r="J29" s="876"/>
      <c r="K29" s="876"/>
      <c r="L29" s="876"/>
      <c r="M29" s="876"/>
      <c r="N29" s="876"/>
      <c r="O29" s="876"/>
      <c r="P29" s="876"/>
      <c r="Q29" s="876"/>
      <c r="R29" s="876"/>
    </row>
    <row r="30" spans="1:18" s="169" customFormat="1" ht="20.25" customHeight="1" x14ac:dyDescent="0.2">
      <c r="A30" s="172"/>
      <c r="B30" s="89" t="s">
        <v>483</v>
      </c>
      <c r="C30" s="876" t="s">
        <v>484</v>
      </c>
      <c r="D30" s="876"/>
      <c r="E30" s="876"/>
      <c r="F30" s="876"/>
      <c r="G30" s="876"/>
      <c r="H30" s="876"/>
      <c r="I30" s="876"/>
      <c r="J30" s="876"/>
      <c r="K30" s="876"/>
      <c r="L30" s="876"/>
      <c r="M30" s="876"/>
      <c r="N30" s="876"/>
      <c r="O30" s="876"/>
      <c r="P30" s="876"/>
      <c r="Q30" s="876"/>
      <c r="R30" s="876"/>
    </row>
    <row r="31" spans="1:18" s="169" customFormat="1" ht="44.4" customHeight="1" x14ac:dyDescent="0.2">
      <c r="A31" s="172"/>
      <c r="B31" s="89" t="s">
        <v>485</v>
      </c>
      <c r="C31" s="876" t="s">
        <v>499</v>
      </c>
      <c r="D31" s="876"/>
      <c r="E31" s="876"/>
      <c r="F31" s="876"/>
      <c r="G31" s="876"/>
      <c r="H31" s="876"/>
      <c r="I31" s="876"/>
      <c r="J31" s="876"/>
      <c r="K31" s="876"/>
      <c r="L31" s="876"/>
      <c r="M31" s="876"/>
      <c r="N31" s="876"/>
      <c r="O31" s="876"/>
      <c r="P31" s="876"/>
      <c r="Q31" s="876"/>
      <c r="R31" s="876"/>
    </row>
    <row r="32" spans="1:18" ht="33.6" customHeight="1" x14ac:dyDescent="0.2">
      <c r="A32" s="240" t="s">
        <v>273</v>
      </c>
      <c r="B32" s="913" t="s">
        <v>487</v>
      </c>
      <c r="C32" s="913"/>
      <c r="D32" s="913"/>
      <c r="E32" s="913"/>
      <c r="F32" s="913"/>
      <c r="G32" s="913"/>
      <c r="H32" s="913"/>
      <c r="I32" s="913"/>
      <c r="J32" s="913"/>
      <c r="K32" s="913"/>
      <c r="L32" s="913"/>
      <c r="M32" s="913"/>
      <c r="N32" s="913"/>
      <c r="O32" s="913"/>
      <c r="P32" s="913"/>
      <c r="Q32" s="913"/>
      <c r="R32" s="913"/>
    </row>
    <row r="33" spans="1:18" ht="33.6" customHeight="1" x14ac:dyDescent="0.2">
      <c r="A33" s="177" t="s">
        <v>488</v>
      </c>
      <c r="B33" s="913" t="s">
        <v>489</v>
      </c>
      <c r="C33" s="913"/>
      <c r="D33" s="913"/>
      <c r="E33" s="913"/>
      <c r="F33" s="913"/>
      <c r="G33" s="913"/>
      <c r="H33" s="913"/>
      <c r="I33" s="913"/>
      <c r="J33" s="913"/>
      <c r="K33" s="913"/>
      <c r="L33" s="913"/>
      <c r="M33" s="913"/>
      <c r="N33" s="913"/>
      <c r="O33" s="913"/>
      <c r="P33" s="913"/>
      <c r="Q33" s="913"/>
      <c r="R33" s="913"/>
    </row>
    <row r="34" spans="1:18" ht="35.25" customHeight="1" x14ac:dyDescent="0.2">
      <c r="A34" s="172"/>
      <c r="B34" s="172"/>
      <c r="C34" s="173"/>
      <c r="D34" s="173"/>
      <c r="E34" s="173"/>
      <c r="F34" s="173"/>
      <c r="G34" s="173"/>
      <c r="H34" s="173"/>
      <c r="I34" s="173"/>
      <c r="J34" s="173"/>
      <c r="K34" s="173"/>
      <c r="L34" s="173"/>
      <c r="M34" s="173"/>
      <c r="N34" s="173"/>
      <c r="O34" s="173"/>
      <c r="P34" s="173"/>
      <c r="Q34" s="173"/>
      <c r="R34" s="174"/>
    </row>
    <row r="35" spans="1:18" ht="13.5" customHeight="1" x14ac:dyDescent="0.2">
      <c r="A35" s="172"/>
      <c r="B35" s="172"/>
      <c r="C35" s="173"/>
      <c r="D35" s="173"/>
      <c r="E35" s="173"/>
      <c r="F35" s="173"/>
      <c r="G35" s="173"/>
      <c r="H35" s="173"/>
      <c r="I35" s="173"/>
      <c r="J35" s="173"/>
      <c r="K35" s="173"/>
      <c r="L35" s="173"/>
      <c r="M35" s="173"/>
      <c r="N35" s="173"/>
      <c r="O35" s="173"/>
      <c r="P35" s="173"/>
      <c r="Q35" s="173"/>
      <c r="R35" s="174"/>
    </row>
    <row r="36" spans="1:18" ht="13.5" customHeight="1" x14ac:dyDescent="0.2">
      <c r="A36" s="172"/>
      <c r="B36" s="172"/>
      <c r="C36" s="173"/>
      <c r="D36" s="173"/>
      <c r="E36" s="173"/>
      <c r="F36" s="173"/>
      <c r="G36" s="173"/>
      <c r="H36" s="173"/>
      <c r="I36" s="173"/>
      <c r="J36" s="173"/>
      <c r="K36" s="173"/>
      <c r="L36" s="173"/>
      <c r="M36" s="173"/>
      <c r="N36" s="173"/>
      <c r="O36" s="173"/>
      <c r="P36" s="173"/>
      <c r="Q36" s="173"/>
      <c r="R36" s="174"/>
    </row>
  </sheetData>
  <mergeCells count="31">
    <mergeCell ref="A1:R1"/>
    <mergeCell ref="A3:R3"/>
    <mergeCell ref="B33:R33"/>
    <mergeCell ref="C28:R28"/>
    <mergeCell ref="C16:P16"/>
    <mergeCell ref="C17:P17"/>
    <mergeCell ref="C18:P18"/>
    <mergeCell ref="C19:P19"/>
    <mergeCell ref="C20:P20"/>
    <mergeCell ref="C21:P21"/>
    <mergeCell ref="A22:P22"/>
    <mergeCell ref="Q22:R22"/>
    <mergeCell ref="A23:P23"/>
    <mergeCell ref="Q23:R23"/>
    <mergeCell ref="A26:R26"/>
    <mergeCell ref="A4:R4"/>
    <mergeCell ref="C29:R29"/>
    <mergeCell ref="C30:R30"/>
    <mergeCell ref="C31:R31"/>
    <mergeCell ref="B32:R32"/>
    <mergeCell ref="C14:P14"/>
    <mergeCell ref="A6:C6"/>
    <mergeCell ref="Q6:R6"/>
    <mergeCell ref="A7:P7"/>
    <mergeCell ref="Q7:R8"/>
    <mergeCell ref="A8:P8"/>
    <mergeCell ref="A9:R9"/>
    <mergeCell ref="C10:P10"/>
    <mergeCell ref="C11:D11"/>
    <mergeCell ref="C12:D12"/>
    <mergeCell ref="C13:D13"/>
  </mergeCells>
  <phoneticPr fontId="2"/>
  <dataValidations count="4">
    <dataValidation type="list" allowBlank="1" showInputMessage="1" showErrorMessage="1" sqref="C19:P19" xr:uid="{00000000-0002-0000-1800-000000000000}">
      <formula1>"上段と同じ番号を選択してください,①届出日が属する前３月の常勤換算後の介護福祉士の員数（小数点以下第１位まで）,②届出日が属する前３月の常勤換算後の勤続年数７年以上の者の員数（小数点以下第１位まで）"</formula1>
    </dataValidation>
    <dataValidation type="list" allowBlank="1" showInputMessage="1" showErrorMessage="1" sqref="C17:P17" xr:uid="{00000000-0002-0000-1800-000001000000}">
      <formula1>"選択してください,①届出日が属する前３月の常勤換算後の介護職員の員数（小数点以下第１位まで）,②届出日が属する前３月の常勤換算後の利用者に直接提供する職員の員数（小数点以下第１位まで）"</formula1>
    </dataValidation>
    <dataValidation type="list" allowBlank="1" showInputMessage="1" showErrorMessage="1" sqref="C13:D13" xr:uid="{00000000-0002-0000-1800-000002000000}">
      <formula1>"上段と同じ番号を選択してください,①介護福祉士の員数（常勤換算後）,②勤続年数７年以上の者（常勤換算後）"</formula1>
    </dataValidation>
    <dataValidation type="list" allowBlank="1" showInputMessage="1" showErrorMessage="1" sqref="C12:D12" xr:uid="{00000000-0002-0000-1800-000003000000}">
      <formula1>"選択してください,①介護職員の員数（常勤換算後）,②利用者に直接提供する職員"</formula1>
    </dataValidation>
  </dataValidations>
  <printOptions horizontalCentered="1"/>
  <pageMargins left="0.55118110236220474" right="0.23622047244094491" top="0.47244094488188981" bottom="0.27559055118110237" header="0.31496062992125984" footer="0.19685039370078741"/>
  <pageSetup paperSize="9" scale="8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D19"/>
  <sheetViews>
    <sheetView view="pageBreakPreview" zoomScaleNormal="100" zoomScaleSheetLayoutView="100" workbookViewId="0">
      <selection activeCell="A3" sqref="A3:C3"/>
    </sheetView>
  </sheetViews>
  <sheetFormatPr defaultColWidth="9" defaultRowHeight="13.2" x14ac:dyDescent="0.2"/>
  <cols>
    <col min="1" max="1" width="9" style="202"/>
    <col min="2" max="2" width="69.6640625" style="202" customWidth="1"/>
    <col min="3" max="3" width="17" style="207" customWidth="1"/>
    <col min="4" max="16384" width="9" style="202"/>
  </cols>
  <sheetData>
    <row r="1" spans="1:4" ht="19.2" x14ac:dyDescent="0.25">
      <c r="A1" s="1003" t="s">
        <v>660</v>
      </c>
      <c r="B1" s="1003"/>
      <c r="C1" s="1003"/>
    </row>
    <row r="2" spans="1:4" ht="11.4" customHeight="1" x14ac:dyDescent="0.25">
      <c r="A2" s="299"/>
      <c r="B2" s="299"/>
      <c r="C2" s="299"/>
    </row>
    <row r="3" spans="1:4" s="190" customFormat="1" ht="18.75" customHeight="1" x14ac:dyDescent="0.2">
      <c r="A3" s="1087" t="s">
        <v>614</v>
      </c>
      <c r="B3" s="1087"/>
      <c r="C3" s="1087"/>
    </row>
    <row r="4" spans="1:4" s="190" customFormat="1" ht="18.75" customHeight="1" x14ac:dyDescent="0.2">
      <c r="A4" s="1088" t="s">
        <v>621</v>
      </c>
      <c r="B4" s="1088"/>
      <c r="C4" s="1088"/>
    </row>
    <row r="5" spans="1:4" ht="15" customHeight="1" thickBot="1" x14ac:dyDescent="0.25">
      <c r="A5" s="1097"/>
      <c r="B5" s="1098"/>
      <c r="C5" s="1098"/>
    </row>
    <row r="6" spans="1:4" s="307" customFormat="1" ht="13.8" thickBot="1" x14ac:dyDescent="0.25">
      <c r="A6" s="1099" t="s">
        <v>275</v>
      </c>
      <c r="B6" s="1100"/>
      <c r="C6" s="309" t="s">
        <v>661</v>
      </c>
    </row>
    <row r="7" spans="1:4" s="208" customFormat="1" ht="24.9" customHeight="1" x14ac:dyDescent="0.2">
      <c r="A7" s="1101" t="s">
        <v>662</v>
      </c>
      <c r="B7" s="1102"/>
      <c r="C7" s="1091" t="s">
        <v>665</v>
      </c>
      <c r="D7" s="308"/>
    </row>
    <row r="8" spans="1:4" s="208" customFormat="1" ht="24.9" customHeight="1" thickBot="1" x14ac:dyDescent="0.25">
      <c r="A8" s="1089"/>
      <c r="B8" s="1090"/>
      <c r="C8" s="1092"/>
      <c r="D8" s="308"/>
    </row>
    <row r="9" spans="1:4" s="208" customFormat="1" ht="24.9" customHeight="1" x14ac:dyDescent="0.2">
      <c r="A9" s="1089" t="s">
        <v>663</v>
      </c>
      <c r="B9" s="1090"/>
      <c r="C9" s="1091" t="s">
        <v>665</v>
      </c>
    </row>
    <row r="10" spans="1:4" s="208" customFormat="1" ht="24.9" customHeight="1" thickBot="1" x14ac:dyDescent="0.25">
      <c r="A10" s="1089"/>
      <c r="B10" s="1090"/>
      <c r="C10" s="1092"/>
    </row>
    <row r="11" spans="1:4" s="208" customFormat="1" ht="30" customHeight="1" x14ac:dyDescent="0.2">
      <c r="A11" s="1089" t="s">
        <v>664</v>
      </c>
      <c r="B11" s="1090"/>
      <c r="C11" s="1091" t="s">
        <v>665</v>
      </c>
      <c r="D11" s="308"/>
    </row>
    <row r="12" spans="1:4" s="208" customFormat="1" ht="30" customHeight="1" thickBot="1" x14ac:dyDescent="0.25">
      <c r="A12" s="1089"/>
      <c r="B12" s="1090"/>
      <c r="C12" s="1092"/>
      <c r="D12" s="308"/>
    </row>
    <row r="13" spans="1:4" s="208" customFormat="1" ht="24.9" customHeight="1" x14ac:dyDescent="0.2">
      <c r="A13" s="1093" t="s">
        <v>666</v>
      </c>
      <c r="B13" s="1094"/>
      <c r="C13" s="1091" t="s">
        <v>665</v>
      </c>
      <c r="D13" s="308"/>
    </row>
    <row r="14" spans="1:4" s="208" customFormat="1" ht="24.9" customHeight="1" thickBot="1" x14ac:dyDescent="0.25">
      <c r="A14" s="1095"/>
      <c r="B14" s="1096"/>
      <c r="C14" s="1092"/>
      <c r="D14" s="308"/>
    </row>
    <row r="15" spans="1:4" ht="11.1" customHeight="1" x14ac:dyDescent="0.2">
      <c r="A15" s="1084" t="s">
        <v>667</v>
      </c>
      <c r="B15" s="1085"/>
      <c r="C15" s="1085"/>
    </row>
    <row r="16" spans="1:4" ht="11.1" customHeight="1" x14ac:dyDescent="0.2">
      <c r="A16" s="1086"/>
      <c r="B16" s="1086"/>
      <c r="C16" s="1086"/>
    </row>
    <row r="17" spans="1:3" ht="276.60000000000002" customHeight="1" x14ac:dyDescent="0.2">
      <c r="A17" s="1086"/>
      <c r="B17" s="1086"/>
      <c r="C17" s="1086"/>
    </row>
    <row r="18" spans="1:3" x14ac:dyDescent="0.2">
      <c r="A18" s="306"/>
      <c r="B18" s="306"/>
      <c r="C18" s="306"/>
    </row>
    <row r="19" spans="1:3" x14ac:dyDescent="0.2">
      <c r="A19" s="306"/>
      <c r="B19" s="306"/>
      <c r="C19" s="306"/>
    </row>
  </sheetData>
  <mergeCells count="14">
    <mergeCell ref="A1:C1"/>
    <mergeCell ref="A5:C5"/>
    <mergeCell ref="A6:B6"/>
    <mergeCell ref="A7:B8"/>
    <mergeCell ref="C7:C8"/>
    <mergeCell ref="A15:C17"/>
    <mergeCell ref="A3:C3"/>
    <mergeCell ref="A4:C4"/>
    <mergeCell ref="A11:B12"/>
    <mergeCell ref="C11:C12"/>
    <mergeCell ref="A13:B14"/>
    <mergeCell ref="C13:C14"/>
    <mergeCell ref="A9:B10"/>
    <mergeCell ref="C9:C10"/>
  </mergeCells>
  <phoneticPr fontId="2"/>
  <pageMargins left="0.59055118110236227" right="0.27559055118110237" top="0.98425196850393704" bottom="0.98425196850393704" header="0.51181102362204722" footer="0.51181102362204722"/>
  <pageSetup paperSize="9" scale="67"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E67"/>
  <sheetViews>
    <sheetView view="pageBreakPreview" zoomScaleNormal="100" zoomScaleSheetLayoutView="100" workbookViewId="0">
      <selection sqref="A1:C1"/>
    </sheetView>
  </sheetViews>
  <sheetFormatPr defaultColWidth="9" defaultRowHeight="13.2" x14ac:dyDescent="0.2"/>
  <cols>
    <col min="1" max="1" width="9" style="190"/>
    <col min="2" max="2" width="78.88671875" style="190" customWidth="1"/>
    <col min="3" max="3" width="11.44140625" style="191" bestFit="1" customWidth="1"/>
    <col min="4" max="4" width="13.33203125" style="190" customWidth="1"/>
    <col min="5" max="16384" width="9" style="190"/>
  </cols>
  <sheetData>
    <row r="1" spans="1:5" ht="19.2" x14ac:dyDescent="0.25">
      <c r="A1" s="928" t="s">
        <v>502</v>
      </c>
      <c r="B1" s="928"/>
      <c r="C1" s="928"/>
    </row>
    <row r="2" spans="1:5" ht="21.6" customHeight="1" x14ac:dyDescent="0.25">
      <c r="A2" s="264"/>
      <c r="B2" s="264"/>
      <c r="C2" s="264"/>
    </row>
    <row r="3" spans="1:5" ht="18.75" customHeight="1" x14ac:dyDescent="0.2">
      <c r="A3" s="1087" t="s">
        <v>614</v>
      </c>
      <c r="B3" s="1087"/>
      <c r="C3" s="1087"/>
    </row>
    <row r="4" spans="1:5" ht="18.75" customHeight="1" x14ac:dyDescent="0.2">
      <c r="A4" s="1088" t="s">
        <v>621</v>
      </c>
      <c r="B4" s="1088"/>
      <c r="C4" s="1088"/>
    </row>
    <row r="5" spans="1:5" ht="13.8" thickBot="1" x14ac:dyDescent="0.25"/>
    <row r="6" spans="1:5" s="191" customFormat="1" ht="13.8" thickBot="1" x14ac:dyDescent="0.25">
      <c r="A6" s="1105" t="s">
        <v>503</v>
      </c>
      <c r="B6" s="1106"/>
      <c r="C6" s="192" t="s">
        <v>263</v>
      </c>
    </row>
    <row r="7" spans="1:5" s="194" customFormat="1" ht="40.799999999999997" customHeight="1" x14ac:dyDescent="0.2">
      <c r="A7" s="1107" t="s">
        <v>504</v>
      </c>
      <c r="B7" s="1108"/>
      <c r="C7" s="193" t="s">
        <v>264</v>
      </c>
    </row>
    <row r="8" spans="1:5" s="194" customFormat="1" ht="63.75" customHeight="1" x14ac:dyDescent="0.2">
      <c r="A8" s="977" t="s">
        <v>505</v>
      </c>
      <c r="B8" s="978"/>
      <c r="C8" s="195" t="s">
        <v>264</v>
      </c>
      <c r="D8" s="196"/>
      <c r="E8" s="197"/>
    </row>
    <row r="9" spans="1:5" s="194" customFormat="1" ht="30" customHeight="1" x14ac:dyDescent="0.2">
      <c r="A9" s="1103" t="s">
        <v>506</v>
      </c>
      <c r="B9" s="1104"/>
      <c r="C9" s="242" t="s">
        <v>264</v>
      </c>
      <c r="D9" s="197"/>
      <c r="E9" s="197"/>
    </row>
    <row r="10" spans="1:5" s="194" customFormat="1" ht="33.75" customHeight="1" x14ac:dyDescent="0.2">
      <c r="A10" s="934" t="s">
        <v>668</v>
      </c>
      <c r="B10" s="1104"/>
      <c r="C10" s="243" t="s">
        <v>264</v>
      </c>
      <c r="D10" s="197"/>
      <c r="E10" s="197"/>
    </row>
    <row r="11" spans="1:5" ht="30" customHeight="1" thickBot="1" x14ac:dyDescent="0.25">
      <c r="A11" s="971" t="s">
        <v>265</v>
      </c>
      <c r="B11" s="972"/>
      <c r="C11" s="244" t="s">
        <v>264</v>
      </c>
    </row>
    <row r="12" spans="1:5" ht="16.2" customHeight="1" x14ac:dyDescent="0.2"/>
    <row r="13" spans="1:5" x14ac:dyDescent="0.2">
      <c r="A13" s="190" t="s">
        <v>266</v>
      </c>
    </row>
    <row r="14" spans="1:5" s="200" customFormat="1" x14ac:dyDescent="0.2">
      <c r="A14" s="245" t="s">
        <v>507</v>
      </c>
      <c r="C14" s="201"/>
    </row>
    <row r="15" spans="1:5" s="200" customFormat="1" x14ac:dyDescent="0.2">
      <c r="A15" s="245" t="s">
        <v>508</v>
      </c>
      <c r="C15" s="201"/>
    </row>
    <row r="16" spans="1:5" s="200" customFormat="1" x14ac:dyDescent="0.2">
      <c r="A16" s="245" t="s">
        <v>509</v>
      </c>
      <c r="C16" s="201"/>
    </row>
    <row r="17" spans="1:3" s="200" customFormat="1" x14ac:dyDescent="0.2">
      <c r="A17" s="199"/>
      <c r="C17" s="201"/>
    </row>
    <row r="18" spans="1:3" s="200" customFormat="1" x14ac:dyDescent="0.2">
      <c r="A18" s="199" t="s">
        <v>510</v>
      </c>
      <c r="C18" s="201"/>
    </row>
    <row r="19" spans="1:3" s="200" customFormat="1" x14ac:dyDescent="0.2">
      <c r="A19" s="199" t="s">
        <v>511</v>
      </c>
      <c r="C19" s="201"/>
    </row>
    <row r="20" spans="1:3" s="200" customFormat="1" x14ac:dyDescent="0.2">
      <c r="A20" s="199" t="s">
        <v>512</v>
      </c>
      <c r="C20" s="201"/>
    </row>
    <row r="21" spans="1:3" s="200" customFormat="1" x14ac:dyDescent="0.2">
      <c r="A21" s="199"/>
      <c r="C21" s="201"/>
    </row>
    <row r="22" spans="1:3" s="200" customFormat="1" x14ac:dyDescent="0.2">
      <c r="A22" s="199" t="s">
        <v>513</v>
      </c>
      <c r="C22" s="201"/>
    </row>
    <row r="23" spans="1:3" s="200" customFormat="1" x14ac:dyDescent="0.2">
      <c r="A23" s="199" t="s">
        <v>514</v>
      </c>
      <c r="C23" s="201"/>
    </row>
    <row r="24" spans="1:3" s="200" customFormat="1" x14ac:dyDescent="0.2">
      <c r="A24" s="199" t="s">
        <v>515</v>
      </c>
      <c r="C24" s="201"/>
    </row>
    <row r="25" spans="1:3" s="200" customFormat="1" x14ac:dyDescent="0.2">
      <c r="A25" s="199" t="s">
        <v>516</v>
      </c>
      <c r="C25" s="201"/>
    </row>
    <row r="26" spans="1:3" s="200" customFormat="1" x14ac:dyDescent="0.2">
      <c r="A26" s="199" t="s">
        <v>517</v>
      </c>
      <c r="C26" s="201"/>
    </row>
    <row r="27" spans="1:3" s="200" customFormat="1" x14ac:dyDescent="0.2">
      <c r="A27" s="199" t="s">
        <v>518</v>
      </c>
      <c r="C27" s="201"/>
    </row>
    <row r="28" spans="1:3" s="200" customFormat="1" x14ac:dyDescent="0.2">
      <c r="A28" s="199" t="s">
        <v>519</v>
      </c>
      <c r="C28" s="201"/>
    </row>
    <row r="29" spans="1:3" s="200" customFormat="1" x14ac:dyDescent="0.2">
      <c r="A29" s="199" t="s">
        <v>520</v>
      </c>
      <c r="C29" s="201"/>
    </row>
    <row r="30" spans="1:3" s="200" customFormat="1" x14ac:dyDescent="0.2">
      <c r="A30" s="245" t="s">
        <v>521</v>
      </c>
      <c r="C30" s="201"/>
    </row>
    <row r="31" spans="1:3" s="200" customFormat="1" x14ac:dyDescent="0.2">
      <c r="A31" s="199"/>
      <c r="C31" s="201"/>
    </row>
    <row r="32" spans="1:3" s="200" customFormat="1" x14ac:dyDescent="0.2">
      <c r="A32" s="199" t="s">
        <v>522</v>
      </c>
      <c r="C32" s="201"/>
    </row>
    <row r="33" spans="1:3" s="200" customFormat="1" x14ac:dyDescent="0.2">
      <c r="A33" s="199" t="s">
        <v>523</v>
      </c>
      <c r="C33" s="201"/>
    </row>
    <row r="34" spans="1:3" s="200" customFormat="1" x14ac:dyDescent="0.2">
      <c r="A34" s="199" t="s">
        <v>524</v>
      </c>
      <c r="C34" s="201"/>
    </row>
    <row r="35" spans="1:3" s="200" customFormat="1" x14ac:dyDescent="0.2">
      <c r="A35" s="199" t="s">
        <v>525</v>
      </c>
      <c r="C35" s="201"/>
    </row>
    <row r="36" spans="1:3" s="200" customFormat="1" x14ac:dyDescent="0.2">
      <c r="A36" s="199"/>
      <c r="C36" s="201"/>
    </row>
    <row r="37" spans="1:3" s="200" customFormat="1" x14ac:dyDescent="0.2">
      <c r="A37" s="245" t="s">
        <v>526</v>
      </c>
      <c r="C37" s="201"/>
    </row>
    <row r="38" spans="1:3" s="200" customFormat="1" x14ac:dyDescent="0.2">
      <c r="A38" s="245" t="s">
        <v>527</v>
      </c>
      <c r="C38" s="201"/>
    </row>
    <row r="39" spans="1:3" s="200" customFormat="1" x14ac:dyDescent="0.2">
      <c r="A39" s="245" t="s">
        <v>528</v>
      </c>
      <c r="C39" s="201"/>
    </row>
    <row r="40" spans="1:3" s="200" customFormat="1" x14ac:dyDescent="0.2">
      <c r="A40" s="245" t="s">
        <v>529</v>
      </c>
      <c r="C40" s="201"/>
    </row>
    <row r="41" spans="1:3" s="200" customFormat="1" x14ac:dyDescent="0.2">
      <c r="A41" s="245" t="s">
        <v>530</v>
      </c>
      <c r="C41" s="201"/>
    </row>
    <row r="42" spans="1:3" s="200" customFormat="1" x14ac:dyDescent="0.2">
      <c r="A42" s="245" t="s">
        <v>531</v>
      </c>
      <c r="C42" s="201"/>
    </row>
    <row r="43" spans="1:3" s="200" customFormat="1" x14ac:dyDescent="0.2">
      <c r="A43" s="245" t="s">
        <v>532</v>
      </c>
      <c r="C43" s="201"/>
    </row>
    <row r="44" spans="1:3" s="200" customFormat="1" x14ac:dyDescent="0.2">
      <c r="A44" s="245" t="s">
        <v>533</v>
      </c>
      <c r="C44" s="201"/>
    </row>
    <row r="45" spans="1:3" s="200" customFormat="1" x14ac:dyDescent="0.2">
      <c r="A45" s="245" t="s">
        <v>534</v>
      </c>
      <c r="C45" s="201"/>
    </row>
    <row r="46" spans="1:3" s="200" customFormat="1" x14ac:dyDescent="0.2">
      <c r="A46" s="245" t="s">
        <v>535</v>
      </c>
      <c r="C46" s="201"/>
    </row>
    <row r="47" spans="1:3" s="200" customFormat="1" x14ac:dyDescent="0.2">
      <c r="A47" s="245" t="s">
        <v>536</v>
      </c>
      <c r="C47" s="201"/>
    </row>
    <row r="48" spans="1:3" s="200" customFormat="1" x14ac:dyDescent="0.2">
      <c r="A48" s="245" t="s">
        <v>537</v>
      </c>
      <c r="C48" s="201"/>
    </row>
    <row r="49" spans="1:3" s="200" customFormat="1" x14ac:dyDescent="0.2">
      <c r="A49" s="245" t="s">
        <v>538</v>
      </c>
      <c r="C49" s="201"/>
    </row>
    <row r="50" spans="1:3" s="200" customFormat="1" x14ac:dyDescent="0.2">
      <c r="A50" s="199"/>
      <c r="C50" s="201"/>
    </row>
    <row r="51" spans="1:3" s="200" customFormat="1" x14ac:dyDescent="0.2">
      <c r="A51" s="199" t="s">
        <v>539</v>
      </c>
      <c r="C51" s="201"/>
    </row>
    <row r="52" spans="1:3" s="200" customFormat="1" x14ac:dyDescent="0.2">
      <c r="A52" s="245" t="s">
        <v>540</v>
      </c>
      <c r="C52" s="201"/>
    </row>
    <row r="53" spans="1:3" s="200" customFormat="1" x14ac:dyDescent="0.2">
      <c r="A53" s="245" t="s">
        <v>541</v>
      </c>
      <c r="C53" s="201"/>
    </row>
    <row r="54" spans="1:3" s="200" customFormat="1" x14ac:dyDescent="0.2">
      <c r="A54" s="245" t="s">
        <v>542</v>
      </c>
      <c r="C54" s="201"/>
    </row>
    <row r="55" spans="1:3" s="200" customFormat="1" x14ac:dyDescent="0.2">
      <c r="A55" s="245" t="s">
        <v>543</v>
      </c>
      <c r="C55" s="201"/>
    </row>
    <row r="56" spans="1:3" s="200" customFormat="1" x14ac:dyDescent="0.2">
      <c r="A56" s="245" t="s">
        <v>544</v>
      </c>
      <c r="C56" s="201"/>
    </row>
    <row r="57" spans="1:3" s="200" customFormat="1" x14ac:dyDescent="0.2">
      <c r="A57" s="245" t="s">
        <v>545</v>
      </c>
      <c r="C57" s="201"/>
    </row>
    <row r="58" spans="1:3" s="200" customFormat="1" x14ac:dyDescent="0.2">
      <c r="A58" s="245" t="s">
        <v>546</v>
      </c>
      <c r="C58" s="201"/>
    </row>
    <row r="59" spans="1:3" s="200" customFormat="1" x14ac:dyDescent="0.2">
      <c r="A59" s="245" t="s">
        <v>547</v>
      </c>
      <c r="C59" s="201"/>
    </row>
    <row r="60" spans="1:3" s="200" customFormat="1" x14ac:dyDescent="0.2">
      <c r="A60" s="245" t="s">
        <v>548</v>
      </c>
      <c r="C60" s="201"/>
    </row>
    <row r="61" spans="1:3" s="200" customFormat="1" x14ac:dyDescent="0.2">
      <c r="A61" s="245" t="s">
        <v>549</v>
      </c>
      <c r="C61" s="201"/>
    </row>
    <row r="62" spans="1:3" s="200" customFormat="1" x14ac:dyDescent="0.2">
      <c r="A62" s="245" t="s">
        <v>550</v>
      </c>
      <c r="C62" s="201"/>
    </row>
    <row r="63" spans="1:3" s="200" customFormat="1" x14ac:dyDescent="0.2">
      <c r="A63" s="245" t="s">
        <v>551</v>
      </c>
      <c r="C63" s="201"/>
    </row>
    <row r="64" spans="1:3" s="200" customFormat="1" x14ac:dyDescent="0.2">
      <c r="A64" s="245" t="s">
        <v>552</v>
      </c>
      <c r="C64" s="201"/>
    </row>
    <row r="65" spans="1:3" s="200" customFormat="1" x14ac:dyDescent="0.2">
      <c r="A65" s="245" t="s">
        <v>553</v>
      </c>
      <c r="C65" s="201"/>
    </row>
    <row r="66" spans="1:3" s="200" customFormat="1" x14ac:dyDescent="0.2">
      <c r="A66" s="245" t="s">
        <v>554</v>
      </c>
      <c r="C66" s="201"/>
    </row>
    <row r="67" spans="1:3" s="200" customFormat="1" x14ac:dyDescent="0.2">
      <c r="A67" s="199" t="s">
        <v>555</v>
      </c>
      <c r="C67" s="201"/>
    </row>
  </sheetData>
  <mergeCells count="9">
    <mergeCell ref="A9:B9"/>
    <mergeCell ref="A10:B10"/>
    <mergeCell ref="A11:B11"/>
    <mergeCell ref="A1:C1"/>
    <mergeCell ref="A3:C3"/>
    <mergeCell ref="A4:C4"/>
    <mergeCell ref="A6:B6"/>
    <mergeCell ref="A7:B7"/>
    <mergeCell ref="A8:B8"/>
  </mergeCells>
  <phoneticPr fontId="2"/>
  <printOptions horizontalCentered="1"/>
  <pageMargins left="0.69" right="0.15748031496062992" top="0.98425196850393704" bottom="0.52" header="0.51181102362204722" footer="0.51181102362204722"/>
  <pageSetup paperSize="9" scale="83" orientation="portrait" horizontalDpi="300" verticalDpi="300" r:id="rId1"/>
  <headerFooter alignWithMargins="0"/>
  <rowBreaks count="1" manualBreakCount="1">
    <brk id="50" max="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RowHeight="13.2" x14ac:dyDescent="0.2"/>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X430"/>
  <sheetViews>
    <sheetView view="pageBreakPreview" zoomScaleNormal="100" zoomScaleSheetLayoutView="100" workbookViewId="0">
      <selection sqref="A1:B2"/>
    </sheetView>
  </sheetViews>
  <sheetFormatPr defaultRowHeight="13.2" x14ac:dyDescent="0.2"/>
  <cols>
    <col min="1" max="34" width="2.44140625" style="2" customWidth="1"/>
    <col min="35" max="40" width="1.6640625" style="2" customWidth="1"/>
    <col min="41" max="256" width="9" style="2"/>
    <col min="257" max="296" width="2.6640625" style="2" customWidth="1"/>
    <col min="297" max="512" width="9" style="2"/>
    <col min="513" max="552" width="2.6640625" style="2" customWidth="1"/>
    <col min="553" max="768" width="9" style="2"/>
    <col min="769" max="808" width="2.6640625" style="2" customWidth="1"/>
    <col min="809" max="1024" width="9" style="2"/>
    <col min="1025" max="1064" width="2.6640625" style="2" customWidth="1"/>
    <col min="1065" max="1280" width="9" style="2"/>
    <col min="1281" max="1320" width="2.6640625" style="2" customWidth="1"/>
    <col min="1321" max="1536" width="9" style="2"/>
    <col min="1537" max="1576" width="2.6640625" style="2" customWidth="1"/>
    <col min="1577" max="1792" width="9" style="2"/>
    <col min="1793" max="1832" width="2.6640625" style="2" customWidth="1"/>
    <col min="1833" max="2048" width="9" style="2"/>
    <col min="2049" max="2088" width="2.6640625" style="2" customWidth="1"/>
    <col min="2089" max="2304" width="9" style="2"/>
    <col min="2305" max="2344" width="2.6640625" style="2" customWidth="1"/>
    <col min="2345" max="2560" width="9" style="2"/>
    <col min="2561" max="2600" width="2.6640625" style="2" customWidth="1"/>
    <col min="2601" max="2816" width="9" style="2"/>
    <col min="2817" max="2856" width="2.6640625" style="2" customWidth="1"/>
    <col min="2857" max="3072" width="9" style="2"/>
    <col min="3073" max="3112" width="2.6640625" style="2" customWidth="1"/>
    <col min="3113" max="3328" width="9" style="2"/>
    <col min="3329" max="3368" width="2.6640625" style="2" customWidth="1"/>
    <col min="3369" max="3584" width="9" style="2"/>
    <col min="3585" max="3624" width="2.6640625" style="2" customWidth="1"/>
    <col min="3625" max="3840" width="9" style="2"/>
    <col min="3841" max="3880" width="2.6640625" style="2" customWidth="1"/>
    <col min="3881" max="4096" width="9" style="2"/>
    <col min="4097" max="4136" width="2.6640625" style="2" customWidth="1"/>
    <col min="4137" max="4352" width="9" style="2"/>
    <col min="4353" max="4392" width="2.6640625" style="2" customWidth="1"/>
    <col min="4393" max="4608" width="9" style="2"/>
    <col min="4609" max="4648" width="2.6640625" style="2" customWidth="1"/>
    <col min="4649" max="4864" width="9" style="2"/>
    <col min="4865" max="4904" width="2.6640625" style="2" customWidth="1"/>
    <col min="4905" max="5120" width="9" style="2"/>
    <col min="5121" max="5160" width="2.6640625" style="2" customWidth="1"/>
    <col min="5161" max="5376" width="9" style="2"/>
    <col min="5377" max="5416" width="2.6640625" style="2" customWidth="1"/>
    <col min="5417" max="5632" width="9" style="2"/>
    <col min="5633" max="5672" width="2.6640625" style="2" customWidth="1"/>
    <col min="5673" max="5888" width="9" style="2"/>
    <col min="5889" max="5928" width="2.6640625" style="2" customWidth="1"/>
    <col min="5929" max="6144" width="9" style="2"/>
    <col min="6145" max="6184" width="2.6640625" style="2" customWidth="1"/>
    <col min="6185" max="6400" width="9" style="2"/>
    <col min="6401" max="6440" width="2.6640625" style="2" customWidth="1"/>
    <col min="6441" max="6656" width="9" style="2"/>
    <col min="6657" max="6696" width="2.6640625" style="2" customWidth="1"/>
    <col min="6697" max="6912" width="9" style="2"/>
    <col min="6913" max="6952" width="2.6640625" style="2" customWidth="1"/>
    <col min="6953" max="7168" width="9" style="2"/>
    <col min="7169" max="7208" width="2.6640625" style="2" customWidth="1"/>
    <col min="7209" max="7424" width="9" style="2"/>
    <col min="7425" max="7464" width="2.6640625" style="2" customWidth="1"/>
    <col min="7465" max="7680" width="9" style="2"/>
    <col min="7681" max="7720" width="2.6640625" style="2" customWidth="1"/>
    <col min="7721" max="7936" width="9" style="2"/>
    <col min="7937" max="7976" width="2.6640625" style="2" customWidth="1"/>
    <col min="7977" max="8192" width="9" style="2"/>
    <col min="8193" max="8232" width="2.6640625" style="2" customWidth="1"/>
    <col min="8233" max="8448" width="9" style="2"/>
    <col min="8449" max="8488" width="2.6640625" style="2" customWidth="1"/>
    <col min="8489" max="8704" width="9" style="2"/>
    <col min="8705" max="8744" width="2.6640625" style="2" customWidth="1"/>
    <col min="8745" max="8960" width="9" style="2"/>
    <col min="8961" max="9000" width="2.6640625" style="2" customWidth="1"/>
    <col min="9001" max="9216" width="9" style="2"/>
    <col min="9217" max="9256" width="2.6640625" style="2" customWidth="1"/>
    <col min="9257" max="9472" width="9" style="2"/>
    <col min="9473" max="9512" width="2.6640625" style="2" customWidth="1"/>
    <col min="9513" max="9728" width="9" style="2"/>
    <col min="9729" max="9768" width="2.6640625" style="2" customWidth="1"/>
    <col min="9769" max="9984" width="9" style="2"/>
    <col min="9985" max="10024" width="2.6640625" style="2" customWidth="1"/>
    <col min="10025" max="10240" width="9" style="2"/>
    <col min="10241" max="10280" width="2.6640625" style="2" customWidth="1"/>
    <col min="10281" max="10496" width="9" style="2"/>
    <col min="10497" max="10536" width="2.6640625" style="2" customWidth="1"/>
    <col min="10537" max="10752" width="9" style="2"/>
    <col min="10753" max="10792" width="2.6640625" style="2" customWidth="1"/>
    <col min="10793" max="11008" width="9" style="2"/>
    <col min="11009" max="11048" width="2.6640625" style="2" customWidth="1"/>
    <col min="11049" max="11264" width="9" style="2"/>
    <col min="11265" max="11304" width="2.6640625" style="2" customWidth="1"/>
    <col min="11305" max="11520" width="9" style="2"/>
    <col min="11521" max="11560" width="2.6640625" style="2" customWidth="1"/>
    <col min="11561" max="11776" width="9" style="2"/>
    <col min="11777" max="11816" width="2.6640625" style="2" customWidth="1"/>
    <col min="11817" max="12032" width="9" style="2"/>
    <col min="12033" max="12072" width="2.6640625" style="2" customWidth="1"/>
    <col min="12073" max="12288" width="9" style="2"/>
    <col min="12289" max="12328" width="2.6640625" style="2" customWidth="1"/>
    <col min="12329" max="12544" width="9" style="2"/>
    <col min="12545" max="12584" width="2.6640625" style="2" customWidth="1"/>
    <col min="12585" max="12800" width="9" style="2"/>
    <col min="12801" max="12840" width="2.6640625" style="2" customWidth="1"/>
    <col min="12841" max="13056" width="9" style="2"/>
    <col min="13057" max="13096" width="2.6640625" style="2" customWidth="1"/>
    <col min="13097" max="13312" width="9" style="2"/>
    <col min="13313" max="13352" width="2.6640625" style="2" customWidth="1"/>
    <col min="13353" max="13568" width="9" style="2"/>
    <col min="13569" max="13608" width="2.6640625" style="2" customWidth="1"/>
    <col min="13609" max="13824" width="9" style="2"/>
    <col min="13825" max="13864" width="2.6640625" style="2" customWidth="1"/>
    <col min="13865" max="14080" width="9" style="2"/>
    <col min="14081" max="14120" width="2.6640625" style="2" customWidth="1"/>
    <col min="14121" max="14336" width="9" style="2"/>
    <col min="14337" max="14376" width="2.6640625" style="2" customWidth="1"/>
    <col min="14377" max="14592" width="9" style="2"/>
    <col min="14593" max="14632" width="2.6640625" style="2" customWidth="1"/>
    <col min="14633" max="14848" width="9" style="2"/>
    <col min="14849" max="14888" width="2.6640625" style="2" customWidth="1"/>
    <col min="14889" max="15104" width="9" style="2"/>
    <col min="15105" max="15144" width="2.6640625" style="2" customWidth="1"/>
    <col min="15145" max="15360" width="9" style="2"/>
    <col min="15361" max="15400" width="2.6640625" style="2" customWidth="1"/>
    <col min="15401" max="15616" width="9" style="2"/>
    <col min="15617" max="15656" width="2.6640625" style="2" customWidth="1"/>
    <col min="15657" max="15872" width="9" style="2"/>
    <col min="15873" max="15912" width="2.6640625" style="2" customWidth="1"/>
    <col min="15913" max="16128" width="9" style="2"/>
    <col min="16129" max="16168" width="2.6640625" style="2" customWidth="1"/>
    <col min="16169" max="16384" width="9" style="2"/>
  </cols>
  <sheetData>
    <row r="1" spans="1:41" ht="18.600000000000001" customHeight="1" x14ac:dyDescent="0.2">
      <c r="A1" s="531" t="s">
        <v>92</v>
      </c>
      <c r="B1" s="531"/>
      <c r="C1" s="532" t="s">
        <v>43</v>
      </c>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row>
    <row r="2" spans="1:41" ht="18.600000000000001" customHeight="1" x14ac:dyDescent="0.2">
      <c r="A2" s="531"/>
      <c r="B2" s="531"/>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row>
    <row r="3" spans="1:41" ht="9.6" customHeight="1" thickBot="1" x14ac:dyDescent="0.25">
      <c r="A3" s="303"/>
      <c r="B3" s="303"/>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1" ht="18" customHeight="1" thickTop="1" x14ac:dyDescent="0.2">
      <c r="A4" s="3"/>
      <c r="B4" s="3"/>
      <c r="C4" s="64"/>
      <c r="D4" s="64"/>
      <c r="E4" s="64"/>
      <c r="F4" s="64"/>
      <c r="G4" s="64"/>
      <c r="H4" s="64"/>
      <c r="I4" s="64"/>
      <c r="J4" s="64"/>
      <c r="K4" s="64"/>
      <c r="L4" s="64"/>
      <c r="M4" s="64"/>
      <c r="N4" s="64"/>
      <c r="O4" s="64"/>
      <c r="P4" s="64"/>
      <c r="Q4" s="64"/>
      <c r="R4" s="64"/>
      <c r="S4" s="64"/>
      <c r="T4" s="64"/>
      <c r="U4" s="64"/>
      <c r="V4" s="64"/>
      <c r="W4" s="64"/>
      <c r="X4" s="64"/>
      <c r="Y4" s="64"/>
      <c r="Z4" s="64"/>
      <c r="AA4" s="65"/>
      <c r="AB4" s="66"/>
      <c r="AC4" s="67"/>
      <c r="AD4" s="606" t="s">
        <v>238</v>
      </c>
      <c r="AE4" s="607"/>
      <c r="AF4" s="607"/>
      <c r="AG4" s="607"/>
      <c r="AH4" s="607"/>
      <c r="AI4" s="607"/>
      <c r="AJ4" s="607"/>
      <c r="AK4" s="607"/>
      <c r="AL4" s="607"/>
      <c r="AM4" s="607"/>
      <c r="AN4" s="608"/>
    </row>
    <row r="5" spans="1:41" ht="17.25" customHeight="1" thickBot="1" x14ac:dyDescent="0.25">
      <c r="AA5" s="68"/>
      <c r="AB5" s="69"/>
      <c r="AC5" s="11"/>
      <c r="AD5" s="609"/>
      <c r="AE5" s="610"/>
      <c r="AF5" s="610"/>
      <c r="AG5" s="610"/>
      <c r="AH5" s="610"/>
      <c r="AI5" s="610"/>
      <c r="AJ5" s="610"/>
      <c r="AK5" s="610"/>
      <c r="AL5" s="610"/>
      <c r="AM5" s="610"/>
      <c r="AN5" s="611"/>
    </row>
    <row r="6" spans="1:41" ht="18.600000000000001" customHeight="1" thickTop="1" x14ac:dyDescent="0.2">
      <c r="B6" s="4" t="s">
        <v>44</v>
      </c>
      <c r="AI6" s="623" t="s">
        <v>580</v>
      </c>
      <c r="AJ6" s="623"/>
      <c r="AK6" s="623"/>
      <c r="AL6" s="623"/>
      <c r="AM6" s="623"/>
      <c r="AN6" s="623"/>
    </row>
    <row r="7" spans="1:41" ht="18.600000000000001" customHeight="1" x14ac:dyDescent="0.2">
      <c r="C7" s="549">
        <v>1</v>
      </c>
      <c r="D7" s="551"/>
      <c r="E7" s="556" t="s">
        <v>168</v>
      </c>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7"/>
      <c r="AI7" s="549"/>
      <c r="AJ7" s="550"/>
      <c r="AK7" s="550"/>
      <c r="AL7" s="550"/>
      <c r="AM7" s="550"/>
      <c r="AN7" s="551"/>
      <c r="AO7" s="2" t="s">
        <v>147</v>
      </c>
    </row>
    <row r="8" spans="1:41" ht="18.600000000000001" customHeight="1" x14ac:dyDescent="0.2">
      <c r="C8" s="552"/>
      <c r="D8" s="554"/>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60"/>
      <c r="AI8" s="552"/>
      <c r="AJ8" s="553"/>
      <c r="AK8" s="553"/>
      <c r="AL8" s="553"/>
      <c r="AM8" s="553"/>
      <c r="AN8" s="554"/>
    </row>
    <row r="9" spans="1:41" ht="18.600000000000001" customHeight="1" x14ac:dyDescent="0.2">
      <c r="C9" s="549">
        <v>2</v>
      </c>
      <c r="D9" s="551"/>
      <c r="E9" s="540" t="s">
        <v>239</v>
      </c>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2"/>
      <c r="AI9" s="549"/>
      <c r="AJ9" s="550"/>
      <c r="AK9" s="550"/>
      <c r="AL9" s="550"/>
      <c r="AM9" s="550"/>
      <c r="AN9" s="551"/>
    </row>
    <row r="10" spans="1:41" ht="18.600000000000001" customHeight="1" x14ac:dyDescent="0.2">
      <c r="C10" s="569"/>
      <c r="D10" s="570"/>
      <c r="E10" s="543"/>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5"/>
      <c r="AI10" s="569"/>
      <c r="AJ10" s="580"/>
      <c r="AK10" s="580"/>
      <c r="AL10" s="580"/>
      <c r="AM10" s="580"/>
      <c r="AN10" s="570"/>
    </row>
    <row r="11" spans="1:41" ht="18.600000000000001" customHeight="1" x14ac:dyDescent="0.2">
      <c r="C11" s="552"/>
      <c r="D11" s="554"/>
      <c r="E11" s="546"/>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8"/>
      <c r="AI11" s="552"/>
      <c r="AJ11" s="553"/>
      <c r="AK11" s="553"/>
      <c r="AL11" s="553"/>
      <c r="AM11" s="553"/>
      <c r="AN11" s="554"/>
    </row>
    <row r="12" spans="1:41" ht="18.600000000000001" customHeight="1" x14ac:dyDescent="0.2">
      <c r="C12" s="549">
        <v>3</v>
      </c>
      <c r="D12" s="551"/>
      <c r="E12" s="540" t="s">
        <v>623</v>
      </c>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2"/>
      <c r="AI12" s="549"/>
      <c r="AJ12" s="550"/>
      <c r="AK12" s="550"/>
      <c r="AL12" s="550"/>
      <c r="AM12" s="550"/>
      <c r="AN12" s="551"/>
    </row>
    <row r="13" spans="1:41" ht="18.600000000000001" customHeight="1" x14ac:dyDescent="0.2">
      <c r="C13" s="552"/>
      <c r="D13" s="554"/>
      <c r="E13" s="546"/>
      <c r="F13" s="547"/>
      <c r="G13" s="547"/>
      <c r="H13" s="547"/>
      <c r="I13" s="547"/>
      <c r="J13" s="547"/>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8"/>
      <c r="AI13" s="552"/>
      <c r="AJ13" s="553"/>
      <c r="AK13" s="553"/>
      <c r="AL13" s="553"/>
      <c r="AM13" s="553"/>
      <c r="AN13" s="554"/>
    </row>
    <row r="14" spans="1:41" ht="10.199999999999999" customHeight="1" x14ac:dyDescent="0.2">
      <c r="C14" s="7"/>
      <c r="D14" s="7"/>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7"/>
      <c r="AJ14" s="7"/>
      <c r="AK14" s="7"/>
      <c r="AL14" s="7"/>
      <c r="AM14" s="7"/>
      <c r="AN14" s="7"/>
    </row>
    <row r="15" spans="1:41" ht="18.600000000000001" customHeight="1" x14ac:dyDescent="0.2">
      <c r="B15" s="4" t="s">
        <v>45</v>
      </c>
      <c r="C15" s="7"/>
      <c r="D15" s="7"/>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7"/>
      <c r="AJ15" s="7"/>
      <c r="AK15" s="7"/>
      <c r="AL15" s="7"/>
      <c r="AM15" s="7"/>
      <c r="AN15" s="7"/>
    </row>
    <row r="16" spans="1:41" ht="18.600000000000001" customHeight="1" x14ac:dyDescent="0.2">
      <c r="C16" s="549">
        <v>1</v>
      </c>
      <c r="D16" s="551"/>
      <c r="E16" s="540" t="s">
        <v>169</v>
      </c>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2"/>
      <c r="AI16" s="549"/>
      <c r="AJ16" s="550"/>
      <c r="AK16" s="550"/>
      <c r="AL16" s="550"/>
      <c r="AM16" s="550"/>
      <c r="AN16" s="551"/>
    </row>
    <row r="17" spans="2:40" ht="18.600000000000001" customHeight="1" x14ac:dyDescent="0.2">
      <c r="C17" s="552"/>
      <c r="D17" s="554"/>
      <c r="E17" s="546"/>
      <c r="F17" s="547"/>
      <c r="G17" s="547"/>
      <c r="H17" s="547"/>
      <c r="I17" s="547"/>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8"/>
      <c r="AI17" s="552"/>
      <c r="AJ17" s="553"/>
      <c r="AK17" s="553"/>
      <c r="AL17" s="553"/>
      <c r="AM17" s="553"/>
      <c r="AN17" s="554"/>
    </row>
    <row r="18" spans="2:40" ht="10.199999999999999" customHeight="1" x14ac:dyDescent="0.2">
      <c r="C18" s="7"/>
      <c r="D18" s="7"/>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1"/>
      <c r="AJ18" s="11"/>
      <c r="AK18" s="11"/>
      <c r="AL18" s="11"/>
      <c r="AM18" s="11"/>
      <c r="AN18" s="11"/>
    </row>
    <row r="19" spans="2:40" ht="18.600000000000001" customHeight="1" x14ac:dyDescent="0.2">
      <c r="B19" s="4" t="s">
        <v>46</v>
      </c>
    </row>
    <row r="20" spans="2:40" ht="18.600000000000001" customHeight="1" x14ac:dyDescent="0.2">
      <c r="C20" s="549">
        <v>1</v>
      </c>
      <c r="D20" s="550"/>
      <c r="E20" s="540" t="s">
        <v>170</v>
      </c>
      <c r="F20" s="541"/>
      <c r="G20" s="541"/>
      <c r="H20" s="541"/>
      <c r="I20" s="541"/>
      <c r="J20" s="541"/>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2"/>
      <c r="AI20" s="549"/>
      <c r="AJ20" s="550"/>
      <c r="AK20" s="550"/>
      <c r="AL20" s="550"/>
      <c r="AM20" s="550"/>
      <c r="AN20" s="551"/>
    </row>
    <row r="21" spans="2:40" ht="18.600000000000001" customHeight="1" x14ac:dyDescent="0.2">
      <c r="C21" s="569"/>
      <c r="D21" s="580"/>
      <c r="E21" s="543"/>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5"/>
      <c r="AI21" s="569"/>
      <c r="AJ21" s="580"/>
      <c r="AK21" s="580"/>
      <c r="AL21" s="580"/>
      <c r="AM21" s="580"/>
      <c r="AN21" s="570"/>
    </row>
    <row r="22" spans="2:40" ht="18.600000000000001" customHeight="1" x14ac:dyDescent="0.2">
      <c r="C22" s="569"/>
      <c r="D22" s="580"/>
      <c r="E22" s="543"/>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5"/>
      <c r="AI22" s="569"/>
      <c r="AJ22" s="580"/>
      <c r="AK22" s="580"/>
      <c r="AL22" s="580"/>
      <c r="AM22" s="580"/>
      <c r="AN22" s="570"/>
    </row>
    <row r="23" spans="2:40" ht="18.600000000000001" customHeight="1" x14ac:dyDescent="0.2">
      <c r="C23" s="552"/>
      <c r="D23" s="553"/>
      <c r="E23" s="546"/>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8"/>
      <c r="AI23" s="552"/>
      <c r="AJ23" s="553"/>
      <c r="AK23" s="553"/>
      <c r="AL23" s="553"/>
      <c r="AM23" s="553"/>
      <c r="AN23" s="554"/>
    </row>
    <row r="24" spans="2:40" ht="10.199999999999999" customHeight="1" x14ac:dyDescent="0.2">
      <c r="C24" s="7"/>
      <c r="D24" s="7"/>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7"/>
      <c r="AJ24" s="7"/>
      <c r="AK24" s="7"/>
      <c r="AL24" s="7"/>
      <c r="AM24" s="7"/>
      <c r="AN24" s="7"/>
    </row>
    <row r="25" spans="2:40" ht="18.600000000000001" customHeight="1" x14ac:dyDescent="0.2">
      <c r="B25" s="4" t="s">
        <v>47</v>
      </c>
      <c r="C25" s="7"/>
      <c r="D25" s="7"/>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7"/>
      <c r="AJ25" s="7"/>
      <c r="AK25" s="7"/>
      <c r="AL25" s="7"/>
      <c r="AM25" s="7"/>
      <c r="AN25" s="7"/>
    </row>
    <row r="26" spans="2:40" ht="18.600000000000001" customHeight="1" x14ac:dyDescent="0.2">
      <c r="C26" s="549">
        <v>1</v>
      </c>
      <c r="D26" s="551"/>
      <c r="E26" s="540" t="s">
        <v>171</v>
      </c>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2"/>
      <c r="AI26" s="549"/>
      <c r="AJ26" s="550"/>
      <c r="AK26" s="550"/>
      <c r="AL26" s="550"/>
      <c r="AM26" s="550"/>
      <c r="AN26" s="551"/>
    </row>
    <row r="27" spans="2:40" ht="18.600000000000001" customHeight="1" x14ac:dyDescent="0.2">
      <c r="C27" s="552"/>
      <c r="D27" s="554"/>
      <c r="E27" s="546"/>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8"/>
      <c r="AI27" s="552"/>
      <c r="AJ27" s="553"/>
      <c r="AK27" s="553"/>
      <c r="AL27" s="553"/>
      <c r="AM27" s="553"/>
      <c r="AN27" s="554"/>
    </row>
    <row r="28" spans="2:40" ht="10.199999999999999" customHeight="1" x14ac:dyDescent="0.2">
      <c r="C28" s="7"/>
      <c r="D28" s="7"/>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7"/>
      <c r="AJ28" s="7"/>
      <c r="AK28" s="7"/>
      <c r="AL28" s="7"/>
      <c r="AM28" s="7"/>
      <c r="AN28" s="7"/>
    </row>
    <row r="29" spans="2:40" ht="18.600000000000001" customHeight="1" x14ac:dyDescent="0.2">
      <c r="B29" s="4" t="s">
        <v>128</v>
      </c>
    </row>
    <row r="30" spans="2:40" ht="18.600000000000001" customHeight="1" x14ac:dyDescent="0.2">
      <c r="C30" s="549">
        <v>1</v>
      </c>
      <c r="D30" s="551"/>
      <c r="E30" s="540" t="s">
        <v>172</v>
      </c>
      <c r="F30" s="541"/>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2"/>
      <c r="AI30" s="549"/>
      <c r="AJ30" s="550"/>
      <c r="AK30" s="550"/>
      <c r="AL30" s="550"/>
      <c r="AM30" s="550"/>
      <c r="AN30" s="551"/>
    </row>
    <row r="31" spans="2:40" ht="18.600000000000001" customHeight="1" x14ac:dyDescent="0.2">
      <c r="C31" s="569"/>
      <c r="D31" s="570"/>
      <c r="E31" s="543"/>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5"/>
      <c r="AI31" s="569"/>
      <c r="AJ31" s="580"/>
      <c r="AK31" s="580"/>
      <c r="AL31" s="580"/>
      <c r="AM31" s="580"/>
      <c r="AN31" s="570"/>
    </row>
    <row r="32" spans="2:40" ht="18.600000000000001" customHeight="1" x14ac:dyDescent="0.2">
      <c r="C32" s="552"/>
      <c r="D32" s="554"/>
      <c r="E32" s="546"/>
      <c r="F32" s="547"/>
      <c r="G32" s="547"/>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7"/>
      <c r="AH32" s="548"/>
      <c r="AI32" s="552"/>
      <c r="AJ32" s="553"/>
      <c r="AK32" s="553"/>
      <c r="AL32" s="553"/>
      <c r="AM32" s="553"/>
      <c r="AN32" s="554"/>
    </row>
    <row r="33" spans="2:40" ht="18.600000000000001" customHeight="1" x14ac:dyDescent="0.2">
      <c r="C33" s="549">
        <v>2</v>
      </c>
      <c r="D33" s="551"/>
      <c r="E33" s="540" t="s">
        <v>173</v>
      </c>
      <c r="F33" s="541"/>
      <c r="G33" s="541"/>
      <c r="H33" s="541"/>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2"/>
      <c r="AI33" s="549"/>
      <c r="AJ33" s="550"/>
      <c r="AK33" s="550"/>
      <c r="AL33" s="550"/>
      <c r="AM33" s="550"/>
      <c r="AN33" s="551"/>
    </row>
    <row r="34" spans="2:40" ht="18.600000000000001" customHeight="1" x14ac:dyDescent="0.2">
      <c r="C34" s="569"/>
      <c r="D34" s="570"/>
      <c r="E34" s="543"/>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5"/>
      <c r="AI34" s="569"/>
      <c r="AJ34" s="580"/>
      <c r="AK34" s="580"/>
      <c r="AL34" s="580"/>
      <c r="AM34" s="580"/>
      <c r="AN34" s="570"/>
    </row>
    <row r="35" spans="2:40" ht="18.600000000000001" customHeight="1" x14ac:dyDescent="0.2">
      <c r="C35" s="569"/>
      <c r="D35" s="570"/>
      <c r="E35" s="543"/>
      <c r="F35" s="544"/>
      <c r="G35" s="544"/>
      <c r="H35" s="544"/>
      <c r="I35" s="544"/>
      <c r="J35" s="544"/>
      <c r="K35" s="544"/>
      <c r="L35" s="544"/>
      <c r="M35" s="544"/>
      <c r="N35" s="544"/>
      <c r="O35" s="544"/>
      <c r="P35" s="544"/>
      <c r="Q35" s="544"/>
      <c r="R35" s="544"/>
      <c r="S35" s="544"/>
      <c r="T35" s="544"/>
      <c r="U35" s="544"/>
      <c r="V35" s="544"/>
      <c r="W35" s="544"/>
      <c r="X35" s="544"/>
      <c r="Y35" s="544"/>
      <c r="Z35" s="544"/>
      <c r="AA35" s="544"/>
      <c r="AB35" s="544"/>
      <c r="AC35" s="544"/>
      <c r="AD35" s="544"/>
      <c r="AE35" s="544"/>
      <c r="AF35" s="544"/>
      <c r="AG35" s="544"/>
      <c r="AH35" s="545"/>
      <c r="AI35" s="569"/>
      <c r="AJ35" s="580"/>
      <c r="AK35" s="580"/>
      <c r="AL35" s="580"/>
      <c r="AM35" s="580"/>
      <c r="AN35" s="570"/>
    </row>
    <row r="36" spans="2:40" ht="18.600000000000001" customHeight="1" x14ac:dyDescent="0.2">
      <c r="C36" s="552"/>
      <c r="D36" s="554"/>
      <c r="E36" s="546"/>
      <c r="F36" s="547"/>
      <c r="G36" s="547"/>
      <c r="H36" s="547"/>
      <c r="I36" s="547"/>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8"/>
      <c r="AI36" s="552"/>
      <c r="AJ36" s="553"/>
      <c r="AK36" s="553"/>
      <c r="AL36" s="553"/>
      <c r="AM36" s="553"/>
      <c r="AN36" s="554"/>
    </row>
    <row r="37" spans="2:40" ht="10.199999999999999" customHeight="1" x14ac:dyDescent="0.2">
      <c r="C37" s="7"/>
      <c r="D37" s="7"/>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7"/>
      <c r="AJ37" s="7"/>
      <c r="AK37" s="7"/>
      <c r="AL37" s="7"/>
      <c r="AM37" s="7"/>
      <c r="AN37" s="7"/>
    </row>
    <row r="38" spans="2:40" ht="18.600000000000001" customHeight="1" x14ac:dyDescent="0.2">
      <c r="B38" s="4" t="s">
        <v>48</v>
      </c>
      <c r="C38" s="7"/>
      <c r="D38" s="7"/>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7"/>
      <c r="AJ38" s="7"/>
      <c r="AK38" s="7"/>
      <c r="AL38" s="7"/>
      <c r="AM38" s="7"/>
      <c r="AN38" s="7"/>
    </row>
    <row r="39" spans="2:40" ht="18.600000000000001" customHeight="1" x14ac:dyDescent="0.2">
      <c r="C39" s="549">
        <v>1</v>
      </c>
      <c r="D39" s="551"/>
      <c r="E39" s="540" t="s">
        <v>174</v>
      </c>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2"/>
      <c r="AI39" s="549"/>
      <c r="AJ39" s="550"/>
      <c r="AK39" s="550"/>
      <c r="AL39" s="550"/>
      <c r="AM39" s="550"/>
      <c r="AN39" s="551"/>
    </row>
    <row r="40" spans="2:40" ht="18.600000000000001" customHeight="1" x14ac:dyDescent="0.2">
      <c r="C40" s="569"/>
      <c r="D40" s="570"/>
      <c r="E40" s="543"/>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5"/>
      <c r="AI40" s="569"/>
      <c r="AJ40" s="580"/>
      <c r="AK40" s="580"/>
      <c r="AL40" s="580"/>
      <c r="AM40" s="580"/>
      <c r="AN40" s="570"/>
    </row>
    <row r="41" spans="2:40" ht="18.600000000000001" customHeight="1" x14ac:dyDescent="0.2">
      <c r="C41" s="552"/>
      <c r="D41" s="554"/>
      <c r="E41" s="546"/>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8"/>
      <c r="AI41" s="552"/>
      <c r="AJ41" s="553"/>
      <c r="AK41" s="553"/>
      <c r="AL41" s="553"/>
      <c r="AM41" s="553"/>
      <c r="AN41" s="554"/>
    </row>
    <row r="42" spans="2:40" ht="18.600000000000001" customHeight="1" x14ac:dyDescent="0.2">
      <c r="C42" s="7"/>
      <c r="D42" s="7"/>
      <c r="E42" s="624" t="s">
        <v>129</v>
      </c>
      <c r="F42" s="624"/>
      <c r="G42" s="624"/>
      <c r="H42" s="624"/>
      <c r="I42" s="624"/>
      <c r="J42" s="624"/>
      <c r="K42" s="624"/>
      <c r="L42" s="624"/>
      <c r="M42" s="624"/>
      <c r="N42" s="624"/>
      <c r="O42" s="624"/>
      <c r="P42" s="624"/>
      <c r="Q42" s="624"/>
      <c r="R42" s="624"/>
      <c r="S42" s="624"/>
      <c r="T42" s="624"/>
      <c r="U42" s="624"/>
      <c r="V42" s="624"/>
      <c r="W42" s="624"/>
      <c r="X42" s="624"/>
      <c r="Y42" s="624"/>
      <c r="Z42" s="624"/>
      <c r="AA42" s="624"/>
      <c r="AB42" s="624"/>
      <c r="AC42" s="624"/>
      <c r="AD42" s="624"/>
      <c r="AE42" s="624"/>
      <c r="AF42" s="624"/>
      <c r="AG42" s="624"/>
      <c r="AH42" s="624"/>
      <c r="AI42" s="624"/>
      <c r="AJ42" s="624"/>
      <c r="AK42" s="624"/>
      <c r="AL42" s="624"/>
      <c r="AM42" s="624"/>
      <c r="AN42" s="624"/>
    </row>
    <row r="43" spans="2:40" ht="18.600000000000001" customHeight="1" x14ac:dyDescent="0.2">
      <c r="C43" s="7"/>
      <c r="D43" s="7"/>
      <c r="E43" s="625"/>
      <c r="F43" s="625"/>
      <c r="G43" s="625"/>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625"/>
      <c r="AM43" s="625"/>
      <c r="AN43" s="625"/>
    </row>
    <row r="44" spans="2:40" ht="18.600000000000001" customHeight="1" x14ac:dyDescent="0.2">
      <c r="C44" s="7"/>
      <c r="D44" s="7"/>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row>
    <row r="45" spans="2:40" ht="10.199999999999999" customHeight="1" x14ac:dyDescent="0.2">
      <c r="C45" s="7"/>
      <c r="D45" s="7"/>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7"/>
      <c r="AJ45" s="7"/>
      <c r="AK45" s="7"/>
      <c r="AL45" s="7"/>
      <c r="AM45" s="7"/>
      <c r="AN45" s="7"/>
    </row>
    <row r="46" spans="2:40" ht="18.600000000000001" customHeight="1" x14ac:dyDescent="0.2">
      <c r="B46" s="4" t="s">
        <v>49</v>
      </c>
      <c r="C46" s="7"/>
      <c r="D46" s="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7"/>
      <c r="AJ46" s="7"/>
      <c r="AK46" s="7"/>
      <c r="AL46" s="7"/>
      <c r="AM46" s="7"/>
      <c r="AN46" s="7"/>
    </row>
    <row r="47" spans="2:40" ht="18.600000000000001" customHeight="1" x14ac:dyDescent="0.2">
      <c r="C47" s="549">
        <v>1</v>
      </c>
      <c r="D47" s="551"/>
      <c r="E47" s="540" t="s">
        <v>175</v>
      </c>
      <c r="F47" s="541"/>
      <c r="G47" s="541"/>
      <c r="H47" s="541"/>
      <c r="I47" s="541"/>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2"/>
      <c r="AI47" s="549"/>
      <c r="AJ47" s="550"/>
      <c r="AK47" s="550"/>
      <c r="AL47" s="550"/>
      <c r="AM47" s="550"/>
      <c r="AN47" s="551"/>
    </row>
    <row r="48" spans="2:40" ht="18.600000000000001" customHeight="1" x14ac:dyDescent="0.2">
      <c r="C48" s="552"/>
      <c r="D48" s="554"/>
      <c r="E48" s="546"/>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8"/>
      <c r="AI48" s="552"/>
      <c r="AJ48" s="553"/>
      <c r="AK48" s="553"/>
      <c r="AL48" s="553"/>
      <c r="AM48" s="553"/>
      <c r="AN48" s="554"/>
    </row>
    <row r="49" spans="2:40" ht="10.199999999999999" customHeight="1" x14ac:dyDescent="0.2">
      <c r="C49" s="7"/>
      <c r="D49" s="7"/>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7"/>
      <c r="AJ49" s="7"/>
      <c r="AK49" s="7"/>
      <c r="AL49" s="7"/>
      <c r="AM49" s="7"/>
      <c r="AN49" s="7"/>
    </row>
    <row r="50" spans="2:40" ht="18.600000000000001" customHeight="1" x14ac:dyDescent="0.2">
      <c r="B50" s="4" t="s">
        <v>50</v>
      </c>
      <c r="C50" s="7"/>
      <c r="D50" s="7"/>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7"/>
      <c r="AJ50" s="7"/>
      <c r="AK50" s="7"/>
      <c r="AL50" s="7"/>
      <c r="AM50" s="7"/>
      <c r="AN50" s="7"/>
    </row>
    <row r="51" spans="2:40" ht="18.600000000000001" customHeight="1" x14ac:dyDescent="0.2">
      <c r="C51" s="549">
        <v>1</v>
      </c>
      <c r="D51" s="551"/>
      <c r="E51" s="540" t="s">
        <v>225</v>
      </c>
      <c r="F51" s="541"/>
      <c r="G51" s="541"/>
      <c r="H51" s="541"/>
      <c r="I51" s="541"/>
      <c r="J51" s="541"/>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2"/>
      <c r="AI51" s="612"/>
      <c r="AJ51" s="612"/>
      <c r="AK51" s="612"/>
      <c r="AL51" s="612"/>
      <c r="AM51" s="612"/>
      <c r="AN51" s="612"/>
    </row>
    <row r="52" spans="2:40" ht="18.600000000000001" customHeight="1" x14ac:dyDescent="0.2">
      <c r="C52" s="569"/>
      <c r="D52" s="570"/>
      <c r="E52" s="543"/>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544"/>
      <c r="AD52" s="544"/>
      <c r="AE52" s="544"/>
      <c r="AF52" s="544"/>
      <c r="AG52" s="544"/>
      <c r="AH52" s="545"/>
      <c r="AI52" s="612"/>
      <c r="AJ52" s="612"/>
      <c r="AK52" s="612"/>
      <c r="AL52" s="612"/>
      <c r="AM52" s="612"/>
      <c r="AN52" s="612"/>
    </row>
    <row r="53" spans="2:40" ht="18.600000000000001" customHeight="1" x14ac:dyDescent="0.2">
      <c r="C53" s="552"/>
      <c r="D53" s="554"/>
      <c r="E53" s="546"/>
      <c r="F53" s="547"/>
      <c r="G53" s="547"/>
      <c r="H53" s="547"/>
      <c r="I53" s="547"/>
      <c r="J53" s="547"/>
      <c r="K53" s="547"/>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8"/>
      <c r="AI53" s="612"/>
      <c r="AJ53" s="612"/>
      <c r="AK53" s="612"/>
      <c r="AL53" s="612"/>
      <c r="AM53" s="612"/>
      <c r="AN53" s="612"/>
    </row>
    <row r="54" spans="2:40" ht="10.199999999999999" customHeight="1" x14ac:dyDescent="0.2">
      <c r="C54" s="7"/>
      <c r="D54" s="7"/>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7"/>
      <c r="AJ54" s="7"/>
      <c r="AK54" s="7"/>
      <c r="AL54" s="7"/>
      <c r="AM54" s="7"/>
      <c r="AN54" s="7"/>
    </row>
    <row r="55" spans="2:40" ht="17.25" customHeight="1" x14ac:dyDescent="0.2">
      <c r="B55" s="4" t="s">
        <v>51</v>
      </c>
      <c r="C55" s="7"/>
      <c r="D55" s="7"/>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7"/>
      <c r="AJ55" s="7"/>
      <c r="AK55" s="7"/>
      <c r="AL55" s="7"/>
      <c r="AM55" s="7"/>
      <c r="AN55" s="7"/>
    </row>
    <row r="56" spans="2:40" ht="17.25" customHeight="1" x14ac:dyDescent="0.2">
      <c r="C56" s="549">
        <v>1</v>
      </c>
      <c r="D56" s="551"/>
      <c r="E56" s="540" t="s">
        <v>176</v>
      </c>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2"/>
      <c r="AI56" s="612"/>
      <c r="AJ56" s="612"/>
      <c r="AK56" s="612"/>
      <c r="AL56" s="612"/>
      <c r="AM56" s="612"/>
      <c r="AN56" s="612"/>
    </row>
    <row r="57" spans="2:40" ht="17.25" customHeight="1" x14ac:dyDescent="0.2">
      <c r="C57" s="552"/>
      <c r="D57" s="554"/>
      <c r="E57" s="546"/>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8"/>
      <c r="AI57" s="612"/>
      <c r="AJ57" s="612"/>
      <c r="AK57" s="612"/>
      <c r="AL57" s="612"/>
      <c r="AM57" s="612"/>
      <c r="AN57" s="612"/>
    </row>
    <row r="58" spans="2:40" ht="10.5" customHeight="1" x14ac:dyDescent="0.2">
      <c r="C58" s="7"/>
      <c r="D58" s="7"/>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7"/>
      <c r="AJ58" s="7"/>
      <c r="AK58" s="7"/>
      <c r="AL58" s="7"/>
      <c r="AM58" s="7"/>
      <c r="AN58" s="7"/>
    </row>
    <row r="59" spans="2:40" ht="17.25" customHeight="1" x14ac:dyDescent="0.2">
      <c r="B59" s="4" t="s">
        <v>52</v>
      </c>
      <c r="C59" s="7"/>
      <c r="D59" s="7"/>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7"/>
      <c r="AJ59" s="7"/>
      <c r="AK59" s="7"/>
      <c r="AL59" s="7"/>
      <c r="AM59" s="7"/>
      <c r="AN59" s="7"/>
    </row>
    <row r="60" spans="2:40" ht="17.25" customHeight="1" x14ac:dyDescent="0.2">
      <c r="C60" s="549">
        <v>1</v>
      </c>
      <c r="D60" s="551"/>
      <c r="E60" s="540" t="s">
        <v>177</v>
      </c>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2"/>
      <c r="AI60" s="612"/>
      <c r="AJ60" s="612"/>
      <c r="AK60" s="612"/>
      <c r="AL60" s="612"/>
      <c r="AM60" s="612"/>
      <c r="AN60" s="612"/>
    </row>
    <row r="61" spans="2:40" ht="17.25" customHeight="1" x14ac:dyDescent="0.2">
      <c r="C61" s="552"/>
      <c r="D61" s="554"/>
      <c r="E61" s="546"/>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8"/>
      <c r="AI61" s="612"/>
      <c r="AJ61" s="612"/>
      <c r="AK61" s="612"/>
      <c r="AL61" s="612"/>
      <c r="AM61" s="612"/>
      <c r="AN61" s="612"/>
    </row>
    <row r="62" spans="2:40" ht="10.5" customHeight="1" x14ac:dyDescent="0.2">
      <c r="C62" s="7"/>
      <c r="D62" s="7"/>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1"/>
      <c r="AJ62" s="11"/>
      <c r="AK62" s="11"/>
      <c r="AL62" s="11"/>
      <c r="AM62" s="11"/>
      <c r="AN62" s="11"/>
    </row>
    <row r="63" spans="2:40" ht="17.25" customHeight="1" x14ac:dyDescent="0.2">
      <c r="B63" s="4" t="s">
        <v>53</v>
      </c>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row>
    <row r="64" spans="2:40" ht="17.25" customHeight="1" x14ac:dyDescent="0.2">
      <c r="C64" s="602">
        <v>1</v>
      </c>
      <c r="D64" s="603"/>
      <c r="E64" s="540" t="s">
        <v>178</v>
      </c>
      <c r="F64" s="541"/>
      <c r="G64" s="541"/>
      <c r="H64" s="541"/>
      <c r="I64" s="541"/>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9"/>
      <c r="AJ64" s="550"/>
      <c r="AK64" s="550"/>
      <c r="AL64" s="550"/>
      <c r="AM64" s="550"/>
      <c r="AN64" s="551"/>
    </row>
    <row r="65" spans="2:41" ht="17.25" customHeight="1" x14ac:dyDescent="0.2">
      <c r="C65" s="613"/>
      <c r="D65" s="614"/>
      <c r="E65" s="543"/>
      <c r="F65" s="544"/>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69"/>
      <c r="AJ65" s="580"/>
      <c r="AK65" s="580"/>
      <c r="AL65" s="580"/>
      <c r="AM65" s="580"/>
      <c r="AN65" s="570"/>
    </row>
    <row r="66" spans="2:41" ht="17.25" customHeight="1" x14ac:dyDescent="0.2">
      <c r="C66" s="613"/>
      <c r="D66" s="614"/>
      <c r="E66" s="543"/>
      <c r="F66" s="544"/>
      <c r="G66" s="544"/>
      <c r="H66" s="544"/>
      <c r="I66" s="544"/>
      <c r="J66" s="544"/>
      <c r="K66" s="544"/>
      <c r="L66" s="544"/>
      <c r="M66" s="544"/>
      <c r="N66" s="544"/>
      <c r="O66" s="544"/>
      <c r="P66" s="544"/>
      <c r="Q66" s="544"/>
      <c r="R66" s="544"/>
      <c r="S66" s="544"/>
      <c r="T66" s="544"/>
      <c r="U66" s="544"/>
      <c r="V66" s="544"/>
      <c r="W66" s="544"/>
      <c r="X66" s="544"/>
      <c r="Y66" s="544"/>
      <c r="Z66" s="544"/>
      <c r="AA66" s="544"/>
      <c r="AB66" s="544"/>
      <c r="AC66" s="544"/>
      <c r="AD66" s="544"/>
      <c r="AE66" s="544"/>
      <c r="AF66" s="544"/>
      <c r="AG66" s="544"/>
      <c r="AH66" s="544"/>
      <c r="AI66" s="569"/>
      <c r="AJ66" s="580"/>
      <c r="AK66" s="580"/>
      <c r="AL66" s="580"/>
      <c r="AM66" s="580"/>
      <c r="AN66" s="570"/>
      <c r="AO66" s="4"/>
    </row>
    <row r="67" spans="2:41" ht="17.25" customHeight="1" x14ac:dyDescent="0.2">
      <c r="C67" s="604"/>
      <c r="D67" s="605"/>
      <c r="E67" s="546"/>
      <c r="F67" s="547"/>
      <c r="G67" s="547"/>
      <c r="H67" s="547"/>
      <c r="I67" s="547"/>
      <c r="J67" s="547"/>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52"/>
      <c r="AJ67" s="553"/>
      <c r="AK67" s="553"/>
      <c r="AL67" s="553"/>
      <c r="AM67" s="553"/>
      <c r="AN67" s="554"/>
    </row>
    <row r="68" spans="2:41" ht="10.5" customHeight="1" x14ac:dyDescent="0.2">
      <c r="C68" s="7"/>
      <c r="D68" s="7"/>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1"/>
      <c r="AJ68" s="11"/>
      <c r="AK68" s="11"/>
      <c r="AL68" s="11"/>
      <c r="AM68" s="11"/>
      <c r="AN68" s="11"/>
    </row>
    <row r="69" spans="2:41" ht="17.25" customHeight="1" x14ac:dyDescent="0.2">
      <c r="B69" s="4" t="s">
        <v>54</v>
      </c>
    </row>
    <row r="70" spans="2:41" ht="17.25" customHeight="1" x14ac:dyDescent="0.2">
      <c r="C70" s="549">
        <v>1</v>
      </c>
      <c r="D70" s="551"/>
      <c r="E70" s="540" t="s">
        <v>130</v>
      </c>
      <c r="F70" s="541"/>
      <c r="G70" s="541"/>
      <c r="H70" s="541"/>
      <c r="I70" s="541"/>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1"/>
      <c r="AH70" s="542"/>
      <c r="AI70" s="612"/>
      <c r="AJ70" s="612"/>
      <c r="AK70" s="612"/>
      <c r="AL70" s="612"/>
      <c r="AM70" s="612"/>
      <c r="AN70" s="612"/>
    </row>
    <row r="71" spans="2:41" ht="17.25" customHeight="1" x14ac:dyDescent="0.2">
      <c r="C71" s="552"/>
      <c r="D71" s="554"/>
      <c r="E71" s="546"/>
      <c r="F71" s="547"/>
      <c r="G71" s="547"/>
      <c r="H71" s="547"/>
      <c r="I71" s="547"/>
      <c r="J71" s="547"/>
      <c r="K71" s="547"/>
      <c r="L71" s="547"/>
      <c r="M71" s="547"/>
      <c r="N71" s="547"/>
      <c r="O71" s="547"/>
      <c r="P71" s="547"/>
      <c r="Q71" s="547"/>
      <c r="R71" s="547"/>
      <c r="S71" s="547"/>
      <c r="T71" s="547"/>
      <c r="U71" s="547"/>
      <c r="V71" s="547"/>
      <c r="W71" s="547"/>
      <c r="X71" s="547"/>
      <c r="Y71" s="547"/>
      <c r="Z71" s="547"/>
      <c r="AA71" s="547"/>
      <c r="AB71" s="547"/>
      <c r="AC71" s="547"/>
      <c r="AD71" s="547"/>
      <c r="AE71" s="547"/>
      <c r="AF71" s="547"/>
      <c r="AG71" s="547"/>
      <c r="AH71" s="548"/>
      <c r="AI71" s="612"/>
      <c r="AJ71" s="612"/>
      <c r="AK71" s="612"/>
      <c r="AL71" s="612"/>
      <c r="AM71" s="612"/>
      <c r="AN71" s="612"/>
    </row>
    <row r="72" spans="2:41" ht="17.25" customHeight="1" x14ac:dyDescent="0.2">
      <c r="C72" s="549">
        <v>2</v>
      </c>
      <c r="D72" s="551"/>
      <c r="E72" s="540" t="s">
        <v>179</v>
      </c>
      <c r="F72" s="541"/>
      <c r="G72" s="541"/>
      <c r="H72" s="541"/>
      <c r="I72" s="541"/>
      <c r="J72" s="541"/>
      <c r="K72" s="541"/>
      <c r="L72" s="541"/>
      <c r="M72" s="541"/>
      <c r="N72" s="541"/>
      <c r="O72" s="541"/>
      <c r="P72" s="541"/>
      <c r="Q72" s="541"/>
      <c r="R72" s="541"/>
      <c r="S72" s="541"/>
      <c r="T72" s="541"/>
      <c r="U72" s="541"/>
      <c r="V72" s="541"/>
      <c r="W72" s="541"/>
      <c r="X72" s="541"/>
      <c r="Y72" s="541"/>
      <c r="Z72" s="541"/>
      <c r="AA72" s="541"/>
      <c r="AB72" s="541"/>
      <c r="AC72" s="541"/>
      <c r="AD72" s="541"/>
      <c r="AE72" s="541"/>
      <c r="AF72" s="541"/>
      <c r="AG72" s="541"/>
      <c r="AH72" s="542"/>
      <c r="AI72" s="612"/>
      <c r="AJ72" s="612"/>
      <c r="AK72" s="612"/>
      <c r="AL72" s="612"/>
      <c r="AM72" s="612"/>
      <c r="AN72" s="612"/>
    </row>
    <row r="73" spans="2:41" ht="17.25" customHeight="1" x14ac:dyDescent="0.2">
      <c r="C73" s="552"/>
      <c r="D73" s="554"/>
      <c r="E73" s="546"/>
      <c r="F73" s="547"/>
      <c r="G73" s="547"/>
      <c r="H73" s="547"/>
      <c r="I73" s="547"/>
      <c r="J73" s="547"/>
      <c r="K73" s="547"/>
      <c r="L73" s="547"/>
      <c r="M73" s="547"/>
      <c r="N73" s="547"/>
      <c r="O73" s="547"/>
      <c r="P73" s="547"/>
      <c r="Q73" s="547"/>
      <c r="R73" s="547"/>
      <c r="S73" s="547"/>
      <c r="T73" s="547"/>
      <c r="U73" s="547"/>
      <c r="V73" s="547"/>
      <c r="W73" s="547"/>
      <c r="X73" s="547"/>
      <c r="Y73" s="547"/>
      <c r="Z73" s="547"/>
      <c r="AA73" s="547"/>
      <c r="AB73" s="547"/>
      <c r="AC73" s="547"/>
      <c r="AD73" s="547"/>
      <c r="AE73" s="547"/>
      <c r="AF73" s="547"/>
      <c r="AG73" s="547"/>
      <c r="AH73" s="548"/>
      <c r="AI73" s="612"/>
      <c r="AJ73" s="612"/>
      <c r="AK73" s="612"/>
      <c r="AL73" s="612"/>
      <c r="AM73" s="612"/>
      <c r="AN73" s="612"/>
    </row>
    <row r="74" spans="2:41" ht="17.25" customHeight="1" x14ac:dyDescent="0.2">
      <c r="C74" s="549">
        <v>3</v>
      </c>
      <c r="D74" s="551"/>
      <c r="E74" s="540" t="s">
        <v>180</v>
      </c>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2"/>
      <c r="AI74" s="612"/>
      <c r="AJ74" s="612"/>
      <c r="AK74" s="612"/>
      <c r="AL74" s="612"/>
      <c r="AM74" s="612"/>
      <c r="AN74" s="612"/>
    </row>
    <row r="75" spans="2:41" ht="17.25" customHeight="1" x14ac:dyDescent="0.2">
      <c r="C75" s="552"/>
      <c r="D75" s="554"/>
      <c r="E75" s="546"/>
      <c r="F75" s="547"/>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8"/>
      <c r="AI75" s="612"/>
      <c r="AJ75" s="612"/>
      <c r="AK75" s="612"/>
      <c r="AL75" s="612"/>
      <c r="AM75" s="612"/>
      <c r="AN75" s="612"/>
    </row>
    <row r="76" spans="2:41" ht="17.25" customHeight="1" x14ac:dyDescent="0.2">
      <c r="C76" s="549">
        <v>4</v>
      </c>
      <c r="D76" s="551"/>
      <c r="E76" s="540" t="s">
        <v>181</v>
      </c>
      <c r="F76" s="541"/>
      <c r="G76" s="541"/>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2"/>
      <c r="AI76" s="612"/>
      <c r="AJ76" s="612"/>
      <c r="AK76" s="612"/>
      <c r="AL76" s="612"/>
      <c r="AM76" s="612"/>
      <c r="AN76" s="612"/>
    </row>
    <row r="77" spans="2:41" ht="17.25" customHeight="1" x14ac:dyDescent="0.2">
      <c r="C77" s="552"/>
      <c r="D77" s="554"/>
      <c r="E77" s="546"/>
      <c r="F77" s="547"/>
      <c r="G77" s="547"/>
      <c r="H77" s="547"/>
      <c r="I77" s="547"/>
      <c r="J77" s="547"/>
      <c r="K77" s="547"/>
      <c r="L77" s="547"/>
      <c r="M77" s="547"/>
      <c r="N77" s="547"/>
      <c r="O77" s="547"/>
      <c r="P77" s="547"/>
      <c r="Q77" s="547"/>
      <c r="R77" s="547"/>
      <c r="S77" s="547"/>
      <c r="T77" s="547"/>
      <c r="U77" s="547"/>
      <c r="V77" s="547"/>
      <c r="W77" s="547"/>
      <c r="X77" s="547"/>
      <c r="Y77" s="547"/>
      <c r="Z77" s="547"/>
      <c r="AA77" s="547"/>
      <c r="AB77" s="547"/>
      <c r="AC77" s="547"/>
      <c r="AD77" s="547"/>
      <c r="AE77" s="547"/>
      <c r="AF77" s="547"/>
      <c r="AG77" s="547"/>
      <c r="AH77" s="548"/>
      <c r="AI77" s="612"/>
      <c r="AJ77" s="612"/>
      <c r="AK77" s="612"/>
      <c r="AL77" s="612"/>
      <c r="AM77" s="612"/>
      <c r="AN77" s="612"/>
    </row>
    <row r="78" spans="2:41" ht="18.600000000000001" customHeight="1" x14ac:dyDescent="0.2">
      <c r="C78" s="7"/>
      <c r="D78" s="7"/>
      <c r="E78" s="624" t="s">
        <v>624</v>
      </c>
      <c r="F78" s="624"/>
      <c r="G78" s="624"/>
      <c r="H78" s="624"/>
      <c r="I78" s="624"/>
      <c r="J78" s="624"/>
      <c r="K78" s="624"/>
      <c r="L78" s="624"/>
      <c r="M78" s="624"/>
      <c r="N78" s="624"/>
      <c r="O78" s="624"/>
      <c r="P78" s="624"/>
      <c r="Q78" s="624"/>
      <c r="R78" s="624"/>
      <c r="S78" s="624"/>
      <c r="T78" s="624"/>
      <c r="U78" s="624"/>
      <c r="V78" s="624"/>
      <c r="W78" s="624"/>
      <c r="X78" s="624"/>
      <c r="Y78" s="624"/>
      <c r="Z78" s="624"/>
      <c r="AA78" s="624"/>
      <c r="AB78" s="624"/>
      <c r="AC78" s="624"/>
      <c r="AD78" s="624"/>
      <c r="AE78" s="624"/>
      <c r="AF78" s="624"/>
      <c r="AG78" s="624"/>
      <c r="AH78" s="624"/>
      <c r="AI78" s="624"/>
      <c r="AJ78" s="624"/>
      <c r="AK78" s="624"/>
      <c r="AL78" s="624"/>
      <c r="AM78" s="624"/>
      <c r="AN78" s="624"/>
    </row>
    <row r="79" spans="2:41" ht="18.600000000000001" customHeight="1" x14ac:dyDescent="0.2">
      <c r="C79" s="7"/>
      <c r="D79" s="7"/>
      <c r="E79" s="625"/>
      <c r="F79" s="625"/>
      <c r="G79" s="625"/>
      <c r="H79" s="625"/>
      <c r="I79" s="625"/>
      <c r="J79" s="625"/>
      <c r="K79" s="625"/>
      <c r="L79" s="625"/>
      <c r="M79" s="625"/>
      <c r="N79" s="625"/>
      <c r="O79" s="625"/>
      <c r="P79" s="625"/>
      <c r="Q79" s="625"/>
      <c r="R79" s="625"/>
      <c r="S79" s="625"/>
      <c r="T79" s="625"/>
      <c r="U79" s="625"/>
      <c r="V79" s="625"/>
      <c r="W79" s="625"/>
      <c r="X79" s="625"/>
      <c r="Y79" s="625"/>
      <c r="Z79" s="625"/>
      <c r="AA79" s="625"/>
      <c r="AB79" s="625"/>
      <c r="AC79" s="625"/>
      <c r="AD79" s="625"/>
      <c r="AE79" s="625"/>
      <c r="AF79" s="625"/>
      <c r="AG79" s="625"/>
      <c r="AH79" s="625"/>
      <c r="AI79" s="625"/>
      <c r="AJ79" s="625"/>
      <c r="AK79" s="625"/>
      <c r="AL79" s="625"/>
      <c r="AM79" s="625"/>
      <c r="AN79" s="625"/>
    </row>
    <row r="80" spans="2:41" ht="18.600000000000001" customHeight="1" x14ac:dyDescent="0.2">
      <c r="C80" s="259"/>
      <c r="D80" s="259"/>
      <c r="E80" s="625"/>
      <c r="F80" s="625"/>
      <c r="G80" s="625"/>
      <c r="H80" s="625"/>
      <c r="I80" s="625"/>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5"/>
      <c r="AL80" s="625"/>
      <c r="AM80" s="625"/>
      <c r="AN80" s="625"/>
    </row>
    <row r="81" spans="2:40" ht="10.5" customHeight="1" x14ac:dyDescent="0.2">
      <c r="C81" s="7"/>
      <c r="D81" s="7"/>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1"/>
      <c r="AJ81" s="11"/>
      <c r="AK81" s="11"/>
      <c r="AL81" s="11"/>
      <c r="AM81" s="11"/>
      <c r="AN81" s="11"/>
    </row>
    <row r="82" spans="2:40" ht="17.25" customHeight="1" x14ac:dyDescent="0.2">
      <c r="B82" s="4" t="s">
        <v>131</v>
      </c>
      <c r="C82" s="7"/>
      <c r="D82" s="7"/>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1"/>
      <c r="AJ82" s="11"/>
      <c r="AK82" s="11"/>
      <c r="AL82" s="11"/>
      <c r="AM82" s="11"/>
      <c r="AN82" s="11"/>
    </row>
    <row r="83" spans="2:40" ht="17.25" customHeight="1" x14ac:dyDescent="0.2">
      <c r="C83" s="602">
        <v>1</v>
      </c>
      <c r="D83" s="603"/>
      <c r="E83" s="540" t="s">
        <v>632</v>
      </c>
      <c r="F83" s="541"/>
      <c r="G83" s="541"/>
      <c r="H83" s="541"/>
      <c r="I83" s="541"/>
      <c r="J83" s="541"/>
      <c r="K83" s="541"/>
      <c r="L83" s="541"/>
      <c r="M83" s="541"/>
      <c r="N83" s="541"/>
      <c r="O83" s="541"/>
      <c r="P83" s="541"/>
      <c r="Q83" s="541"/>
      <c r="R83" s="541"/>
      <c r="S83" s="541"/>
      <c r="T83" s="541"/>
      <c r="U83" s="541"/>
      <c r="V83" s="541"/>
      <c r="W83" s="541"/>
      <c r="X83" s="541"/>
      <c r="Y83" s="541"/>
      <c r="Z83" s="541"/>
      <c r="AA83" s="541"/>
      <c r="AB83" s="541"/>
      <c r="AC83" s="541"/>
      <c r="AD83" s="541"/>
      <c r="AE83" s="541"/>
      <c r="AF83" s="541"/>
      <c r="AG83" s="541"/>
      <c r="AH83" s="542"/>
      <c r="AI83" s="549"/>
      <c r="AJ83" s="550"/>
      <c r="AK83" s="550"/>
      <c r="AL83" s="550"/>
      <c r="AM83" s="550"/>
      <c r="AN83" s="551"/>
    </row>
    <row r="84" spans="2:40" ht="17.25" customHeight="1" x14ac:dyDescent="0.2">
      <c r="C84" s="613"/>
      <c r="D84" s="614"/>
      <c r="E84" s="543"/>
      <c r="F84" s="544"/>
      <c r="G84" s="544"/>
      <c r="H84" s="544"/>
      <c r="I84" s="544"/>
      <c r="J84" s="544"/>
      <c r="K84" s="544"/>
      <c r="L84" s="544"/>
      <c r="M84" s="544"/>
      <c r="N84" s="544"/>
      <c r="O84" s="544"/>
      <c r="P84" s="544"/>
      <c r="Q84" s="544"/>
      <c r="R84" s="544"/>
      <c r="S84" s="544"/>
      <c r="T84" s="544"/>
      <c r="U84" s="544"/>
      <c r="V84" s="544"/>
      <c r="W84" s="544"/>
      <c r="X84" s="544"/>
      <c r="Y84" s="544"/>
      <c r="Z84" s="544"/>
      <c r="AA84" s="544"/>
      <c r="AB84" s="544"/>
      <c r="AC84" s="544"/>
      <c r="AD84" s="544"/>
      <c r="AE84" s="544"/>
      <c r="AF84" s="544"/>
      <c r="AG84" s="544"/>
      <c r="AH84" s="545"/>
      <c r="AI84" s="569"/>
      <c r="AJ84" s="580"/>
      <c r="AK84" s="580"/>
      <c r="AL84" s="580"/>
      <c r="AM84" s="580"/>
      <c r="AN84" s="570"/>
    </row>
    <row r="85" spans="2:40" ht="17.25" customHeight="1" x14ac:dyDescent="0.2">
      <c r="C85" s="604"/>
      <c r="D85" s="605"/>
      <c r="E85" s="546"/>
      <c r="F85" s="547"/>
      <c r="G85" s="547"/>
      <c r="H85" s="547"/>
      <c r="I85" s="547"/>
      <c r="J85" s="547"/>
      <c r="K85" s="547"/>
      <c r="L85" s="547"/>
      <c r="M85" s="547"/>
      <c r="N85" s="547"/>
      <c r="O85" s="547"/>
      <c r="P85" s="547"/>
      <c r="Q85" s="547"/>
      <c r="R85" s="547"/>
      <c r="S85" s="547"/>
      <c r="T85" s="547"/>
      <c r="U85" s="547"/>
      <c r="V85" s="547"/>
      <c r="W85" s="547"/>
      <c r="X85" s="547"/>
      <c r="Y85" s="547"/>
      <c r="Z85" s="547"/>
      <c r="AA85" s="547"/>
      <c r="AB85" s="547"/>
      <c r="AC85" s="547"/>
      <c r="AD85" s="547"/>
      <c r="AE85" s="547"/>
      <c r="AF85" s="547"/>
      <c r="AG85" s="547"/>
      <c r="AH85" s="548"/>
      <c r="AI85" s="552"/>
      <c r="AJ85" s="553"/>
      <c r="AK85" s="553"/>
      <c r="AL85" s="553"/>
      <c r="AM85" s="553"/>
      <c r="AN85" s="554"/>
    </row>
    <row r="86" spans="2:40" ht="10.5" customHeight="1" x14ac:dyDescent="0.2">
      <c r="C86" s="7"/>
      <c r="D86" s="7"/>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1"/>
      <c r="AJ86" s="11"/>
      <c r="AK86" s="11"/>
      <c r="AL86" s="11"/>
      <c r="AM86" s="11"/>
      <c r="AN86" s="11"/>
    </row>
    <row r="87" spans="2:40" ht="16.8" customHeight="1" x14ac:dyDescent="0.2">
      <c r="B87" s="4" t="s">
        <v>55</v>
      </c>
    </row>
    <row r="88" spans="2:40" ht="16.8" customHeight="1" x14ac:dyDescent="0.2">
      <c r="C88" s="549">
        <v>1</v>
      </c>
      <c r="D88" s="551"/>
      <c r="E88" s="540" t="s">
        <v>93</v>
      </c>
      <c r="F88" s="541"/>
      <c r="G88" s="541"/>
      <c r="H88" s="541"/>
      <c r="I88" s="541"/>
      <c r="J88" s="541"/>
      <c r="K88" s="541"/>
      <c r="L88" s="541"/>
      <c r="M88" s="541"/>
      <c r="N88" s="541"/>
      <c r="O88" s="541"/>
      <c r="P88" s="541"/>
      <c r="Q88" s="541"/>
      <c r="R88" s="541"/>
      <c r="S88" s="541"/>
      <c r="T88" s="541"/>
      <c r="U88" s="541"/>
      <c r="V88" s="541"/>
      <c r="W88" s="541"/>
      <c r="X88" s="541"/>
      <c r="Y88" s="541"/>
      <c r="Z88" s="541"/>
      <c r="AA88" s="541"/>
      <c r="AB88" s="541"/>
      <c r="AC88" s="541"/>
      <c r="AD88" s="541"/>
      <c r="AE88" s="541"/>
      <c r="AF88" s="541"/>
      <c r="AG88" s="541"/>
      <c r="AH88" s="542"/>
      <c r="AI88" s="549"/>
      <c r="AJ88" s="550"/>
      <c r="AK88" s="550"/>
      <c r="AL88" s="550"/>
      <c r="AM88" s="550"/>
      <c r="AN88" s="551"/>
    </row>
    <row r="89" spans="2:40" ht="16.8" customHeight="1" x14ac:dyDescent="0.2">
      <c r="C89" s="552"/>
      <c r="D89" s="554"/>
      <c r="E89" s="546"/>
      <c r="F89" s="547"/>
      <c r="G89" s="547"/>
      <c r="H89" s="547"/>
      <c r="I89" s="547"/>
      <c r="J89" s="547"/>
      <c r="K89" s="547"/>
      <c r="L89" s="547"/>
      <c r="M89" s="547"/>
      <c r="N89" s="547"/>
      <c r="O89" s="547"/>
      <c r="P89" s="547"/>
      <c r="Q89" s="547"/>
      <c r="R89" s="547"/>
      <c r="S89" s="547"/>
      <c r="T89" s="547"/>
      <c r="U89" s="547"/>
      <c r="V89" s="547"/>
      <c r="W89" s="547"/>
      <c r="X89" s="547"/>
      <c r="Y89" s="547"/>
      <c r="Z89" s="547"/>
      <c r="AA89" s="547"/>
      <c r="AB89" s="547"/>
      <c r="AC89" s="547"/>
      <c r="AD89" s="547"/>
      <c r="AE89" s="547"/>
      <c r="AF89" s="547"/>
      <c r="AG89" s="547"/>
      <c r="AH89" s="548"/>
      <c r="AI89" s="552"/>
      <c r="AJ89" s="553"/>
      <c r="AK89" s="553"/>
      <c r="AL89" s="553"/>
      <c r="AM89" s="553"/>
      <c r="AN89" s="554"/>
    </row>
    <row r="90" spans="2:40" ht="16.8" customHeight="1" x14ac:dyDescent="0.2">
      <c r="C90" s="549">
        <v>2</v>
      </c>
      <c r="D90" s="551"/>
      <c r="E90" s="540" t="s">
        <v>132</v>
      </c>
      <c r="F90" s="541"/>
      <c r="G90" s="541"/>
      <c r="H90" s="541"/>
      <c r="I90" s="541"/>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2"/>
      <c r="AI90" s="549"/>
      <c r="AJ90" s="550"/>
      <c r="AK90" s="550"/>
      <c r="AL90" s="550"/>
      <c r="AM90" s="550"/>
      <c r="AN90" s="551"/>
    </row>
    <row r="91" spans="2:40" ht="16.8" customHeight="1" x14ac:dyDescent="0.2">
      <c r="C91" s="552"/>
      <c r="D91" s="554"/>
      <c r="E91" s="546"/>
      <c r="F91" s="547"/>
      <c r="G91" s="547"/>
      <c r="H91" s="547"/>
      <c r="I91" s="547"/>
      <c r="J91" s="547"/>
      <c r="K91" s="547"/>
      <c r="L91" s="547"/>
      <c r="M91" s="547"/>
      <c r="N91" s="547"/>
      <c r="O91" s="547"/>
      <c r="P91" s="547"/>
      <c r="Q91" s="547"/>
      <c r="R91" s="547"/>
      <c r="S91" s="547"/>
      <c r="T91" s="547"/>
      <c r="U91" s="547"/>
      <c r="V91" s="547"/>
      <c r="W91" s="547"/>
      <c r="X91" s="547"/>
      <c r="Y91" s="547"/>
      <c r="Z91" s="547"/>
      <c r="AA91" s="547"/>
      <c r="AB91" s="547"/>
      <c r="AC91" s="547"/>
      <c r="AD91" s="547"/>
      <c r="AE91" s="547"/>
      <c r="AF91" s="547"/>
      <c r="AG91" s="547"/>
      <c r="AH91" s="548"/>
      <c r="AI91" s="552"/>
      <c r="AJ91" s="553"/>
      <c r="AK91" s="553"/>
      <c r="AL91" s="553"/>
      <c r="AM91" s="553"/>
      <c r="AN91" s="554"/>
    </row>
    <row r="92" spans="2:40" ht="10.199999999999999" customHeight="1" x14ac:dyDescent="0.2">
      <c r="C92" s="7"/>
      <c r="D92" s="7"/>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7"/>
      <c r="AJ92" s="7"/>
      <c r="AK92" s="7"/>
      <c r="AL92" s="7"/>
      <c r="AM92" s="7"/>
      <c r="AN92" s="7"/>
    </row>
    <row r="93" spans="2:40" ht="16.8" customHeight="1" x14ac:dyDescent="0.2">
      <c r="B93" s="4" t="s">
        <v>182</v>
      </c>
      <c r="C93" s="7"/>
      <c r="D93" s="7"/>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7"/>
      <c r="AJ93" s="7"/>
      <c r="AK93" s="7"/>
      <c r="AL93" s="7"/>
      <c r="AM93" s="7"/>
      <c r="AN93" s="7"/>
    </row>
    <row r="94" spans="2:40" ht="16.8" customHeight="1" x14ac:dyDescent="0.2">
      <c r="C94" s="612">
        <v>1</v>
      </c>
      <c r="D94" s="612"/>
      <c r="E94" s="615" t="s">
        <v>114</v>
      </c>
      <c r="F94" s="615"/>
      <c r="G94" s="615"/>
      <c r="H94" s="615"/>
      <c r="I94" s="615"/>
      <c r="J94" s="615"/>
      <c r="K94" s="615"/>
      <c r="L94" s="615"/>
      <c r="M94" s="615"/>
      <c r="N94" s="615"/>
      <c r="O94" s="615"/>
      <c r="P94" s="615"/>
      <c r="Q94" s="615"/>
      <c r="R94" s="615"/>
      <c r="S94" s="615"/>
      <c r="T94" s="615"/>
      <c r="U94" s="615"/>
      <c r="V94" s="615"/>
      <c r="W94" s="615"/>
      <c r="X94" s="615"/>
      <c r="Y94" s="615"/>
      <c r="Z94" s="615"/>
      <c r="AA94" s="615"/>
      <c r="AB94" s="615"/>
      <c r="AC94" s="615"/>
      <c r="AD94" s="615"/>
      <c r="AE94" s="615"/>
      <c r="AF94" s="615"/>
      <c r="AG94" s="615"/>
      <c r="AH94" s="615"/>
      <c r="AI94" s="612"/>
      <c r="AJ94" s="612"/>
      <c r="AK94" s="612"/>
      <c r="AL94" s="612"/>
      <c r="AM94" s="612"/>
      <c r="AN94" s="612"/>
    </row>
    <row r="95" spans="2:40" ht="16.8" customHeight="1" x14ac:dyDescent="0.2">
      <c r="C95" s="612"/>
      <c r="D95" s="612"/>
      <c r="E95" s="615"/>
      <c r="F95" s="615"/>
      <c r="G95" s="615"/>
      <c r="H95" s="615"/>
      <c r="I95" s="615"/>
      <c r="J95" s="615"/>
      <c r="K95" s="615"/>
      <c r="L95" s="615"/>
      <c r="M95" s="615"/>
      <c r="N95" s="615"/>
      <c r="O95" s="615"/>
      <c r="P95" s="615"/>
      <c r="Q95" s="615"/>
      <c r="R95" s="615"/>
      <c r="S95" s="615"/>
      <c r="T95" s="615"/>
      <c r="U95" s="615"/>
      <c r="V95" s="615"/>
      <c r="W95" s="615"/>
      <c r="X95" s="615"/>
      <c r="Y95" s="615"/>
      <c r="Z95" s="615"/>
      <c r="AA95" s="615"/>
      <c r="AB95" s="615"/>
      <c r="AC95" s="615"/>
      <c r="AD95" s="615"/>
      <c r="AE95" s="615"/>
      <c r="AF95" s="615"/>
      <c r="AG95" s="615"/>
      <c r="AH95" s="615"/>
      <c r="AI95" s="612"/>
      <c r="AJ95" s="612"/>
      <c r="AK95" s="612"/>
      <c r="AL95" s="612"/>
      <c r="AM95" s="612"/>
      <c r="AN95" s="612"/>
    </row>
    <row r="96" spans="2:40" ht="16.8" customHeight="1" x14ac:dyDescent="0.2">
      <c r="C96" s="612">
        <v>2</v>
      </c>
      <c r="D96" s="612"/>
      <c r="E96" s="615" t="s">
        <v>133</v>
      </c>
      <c r="F96" s="615"/>
      <c r="G96" s="615"/>
      <c r="H96" s="615"/>
      <c r="I96" s="615"/>
      <c r="J96" s="615"/>
      <c r="K96" s="615"/>
      <c r="L96" s="615"/>
      <c r="M96" s="615"/>
      <c r="N96" s="615"/>
      <c r="O96" s="615"/>
      <c r="P96" s="615"/>
      <c r="Q96" s="615"/>
      <c r="R96" s="615"/>
      <c r="S96" s="615"/>
      <c r="T96" s="615"/>
      <c r="U96" s="615"/>
      <c r="V96" s="615"/>
      <c r="W96" s="615"/>
      <c r="X96" s="615"/>
      <c r="Y96" s="615"/>
      <c r="Z96" s="615"/>
      <c r="AA96" s="615"/>
      <c r="AB96" s="615"/>
      <c r="AC96" s="615"/>
      <c r="AD96" s="615"/>
      <c r="AE96" s="615"/>
      <c r="AF96" s="615"/>
      <c r="AG96" s="615"/>
      <c r="AH96" s="615"/>
      <c r="AI96" s="612"/>
      <c r="AJ96" s="612"/>
      <c r="AK96" s="612"/>
      <c r="AL96" s="612"/>
      <c r="AM96" s="612"/>
      <c r="AN96" s="612"/>
    </row>
    <row r="97" spans="2:40" ht="16.8" customHeight="1" x14ac:dyDescent="0.2">
      <c r="C97" s="612"/>
      <c r="D97" s="612"/>
      <c r="E97" s="615"/>
      <c r="F97" s="615"/>
      <c r="G97" s="615"/>
      <c r="H97" s="615"/>
      <c r="I97" s="615"/>
      <c r="J97" s="615"/>
      <c r="K97" s="615"/>
      <c r="L97" s="615"/>
      <c r="M97" s="615"/>
      <c r="N97" s="615"/>
      <c r="O97" s="615"/>
      <c r="P97" s="615"/>
      <c r="Q97" s="615"/>
      <c r="R97" s="615"/>
      <c r="S97" s="615"/>
      <c r="T97" s="615"/>
      <c r="U97" s="615"/>
      <c r="V97" s="615"/>
      <c r="W97" s="615"/>
      <c r="X97" s="615"/>
      <c r="Y97" s="615"/>
      <c r="Z97" s="615"/>
      <c r="AA97" s="615"/>
      <c r="AB97" s="615"/>
      <c r="AC97" s="615"/>
      <c r="AD97" s="615"/>
      <c r="AE97" s="615"/>
      <c r="AF97" s="615"/>
      <c r="AG97" s="615"/>
      <c r="AH97" s="615"/>
      <c r="AI97" s="612"/>
      <c r="AJ97" s="612"/>
      <c r="AK97" s="612"/>
      <c r="AL97" s="612"/>
      <c r="AM97" s="612"/>
      <c r="AN97" s="612"/>
    </row>
    <row r="98" spans="2:40" ht="16.8" customHeight="1" x14ac:dyDescent="0.2">
      <c r="C98" s="612">
        <v>3</v>
      </c>
      <c r="D98" s="612"/>
      <c r="E98" s="615" t="s">
        <v>115</v>
      </c>
      <c r="F98" s="615"/>
      <c r="G98" s="615"/>
      <c r="H98" s="615"/>
      <c r="I98" s="615"/>
      <c r="J98" s="615"/>
      <c r="K98" s="615"/>
      <c r="L98" s="615"/>
      <c r="M98" s="615"/>
      <c r="N98" s="615"/>
      <c r="O98" s="615"/>
      <c r="P98" s="615"/>
      <c r="Q98" s="615"/>
      <c r="R98" s="615"/>
      <c r="S98" s="615"/>
      <c r="T98" s="615"/>
      <c r="U98" s="615"/>
      <c r="V98" s="615"/>
      <c r="W98" s="615"/>
      <c r="X98" s="615"/>
      <c r="Y98" s="615"/>
      <c r="Z98" s="615"/>
      <c r="AA98" s="615"/>
      <c r="AB98" s="615"/>
      <c r="AC98" s="615"/>
      <c r="AD98" s="615"/>
      <c r="AE98" s="615"/>
      <c r="AF98" s="615"/>
      <c r="AG98" s="615"/>
      <c r="AH98" s="615"/>
      <c r="AI98" s="612"/>
      <c r="AJ98" s="612"/>
      <c r="AK98" s="612"/>
      <c r="AL98" s="612"/>
      <c r="AM98" s="612"/>
      <c r="AN98" s="612"/>
    </row>
    <row r="99" spans="2:40" ht="16.8" customHeight="1" x14ac:dyDescent="0.2">
      <c r="C99" s="612"/>
      <c r="D99" s="612"/>
      <c r="E99" s="615"/>
      <c r="F99" s="615"/>
      <c r="G99" s="615"/>
      <c r="H99" s="615"/>
      <c r="I99" s="615"/>
      <c r="J99" s="615"/>
      <c r="K99" s="615"/>
      <c r="L99" s="615"/>
      <c r="M99" s="615"/>
      <c r="N99" s="615"/>
      <c r="O99" s="615"/>
      <c r="P99" s="615"/>
      <c r="Q99" s="615"/>
      <c r="R99" s="615"/>
      <c r="S99" s="615"/>
      <c r="T99" s="615"/>
      <c r="U99" s="615"/>
      <c r="V99" s="615"/>
      <c r="W99" s="615"/>
      <c r="X99" s="615"/>
      <c r="Y99" s="615"/>
      <c r="Z99" s="615"/>
      <c r="AA99" s="615"/>
      <c r="AB99" s="615"/>
      <c r="AC99" s="615"/>
      <c r="AD99" s="615"/>
      <c r="AE99" s="615"/>
      <c r="AF99" s="615"/>
      <c r="AG99" s="615"/>
      <c r="AH99" s="615"/>
      <c r="AI99" s="612"/>
      <c r="AJ99" s="612"/>
      <c r="AK99" s="612"/>
      <c r="AL99" s="612"/>
      <c r="AM99" s="612"/>
      <c r="AN99" s="612"/>
    </row>
    <row r="100" spans="2:40" ht="16.8" customHeight="1" x14ac:dyDescent="0.2">
      <c r="C100" s="612"/>
      <c r="D100" s="612"/>
      <c r="E100" s="615"/>
      <c r="F100" s="615"/>
      <c r="G100" s="615"/>
      <c r="H100" s="615"/>
      <c r="I100" s="615"/>
      <c r="J100" s="615"/>
      <c r="K100" s="615"/>
      <c r="L100" s="615"/>
      <c r="M100" s="615"/>
      <c r="N100" s="615"/>
      <c r="O100" s="615"/>
      <c r="P100" s="615"/>
      <c r="Q100" s="615"/>
      <c r="R100" s="615"/>
      <c r="S100" s="615"/>
      <c r="T100" s="615"/>
      <c r="U100" s="615"/>
      <c r="V100" s="615"/>
      <c r="W100" s="615"/>
      <c r="X100" s="615"/>
      <c r="Y100" s="615"/>
      <c r="Z100" s="615"/>
      <c r="AA100" s="615"/>
      <c r="AB100" s="615"/>
      <c r="AC100" s="615"/>
      <c r="AD100" s="615"/>
      <c r="AE100" s="615"/>
      <c r="AF100" s="615"/>
      <c r="AG100" s="615"/>
      <c r="AH100" s="615"/>
      <c r="AI100" s="612"/>
      <c r="AJ100" s="612"/>
      <c r="AK100" s="612"/>
      <c r="AL100" s="612"/>
      <c r="AM100" s="612"/>
      <c r="AN100" s="612"/>
    </row>
    <row r="101" spans="2:40" ht="16.8" customHeight="1" x14ac:dyDescent="0.2">
      <c r="C101" s="612"/>
      <c r="D101" s="612"/>
      <c r="E101" s="615"/>
      <c r="F101" s="615"/>
      <c r="G101" s="615"/>
      <c r="H101" s="615"/>
      <c r="I101" s="615"/>
      <c r="J101" s="615"/>
      <c r="K101" s="615"/>
      <c r="L101" s="615"/>
      <c r="M101" s="615"/>
      <c r="N101" s="615"/>
      <c r="O101" s="615"/>
      <c r="P101" s="615"/>
      <c r="Q101" s="615"/>
      <c r="R101" s="615"/>
      <c r="S101" s="615"/>
      <c r="T101" s="615"/>
      <c r="U101" s="615"/>
      <c r="V101" s="615"/>
      <c r="W101" s="615"/>
      <c r="X101" s="615"/>
      <c r="Y101" s="615"/>
      <c r="Z101" s="615"/>
      <c r="AA101" s="615"/>
      <c r="AB101" s="615"/>
      <c r="AC101" s="615"/>
      <c r="AD101" s="615"/>
      <c r="AE101" s="615"/>
      <c r="AF101" s="615"/>
      <c r="AG101" s="615"/>
      <c r="AH101" s="615"/>
      <c r="AI101" s="612"/>
      <c r="AJ101" s="612"/>
      <c r="AK101" s="612"/>
      <c r="AL101" s="612"/>
      <c r="AM101" s="612"/>
      <c r="AN101" s="612"/>
    </row>
    <row r="102" spans="2:40" ht="16.8" customHeight="1" x14ac:dyDescent="0.2">
      <c r="C102" s="612"/>
      <c r="D102" s="612"/>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2"/>
      <c r="AJ102" s="612"/>
      <c r="AK102" s="612"/>
      <c r="AL102" s="612"/>
      <c r="AM102" s="612"/>
      <c r="AN102" s="612"/>
    </row>
    <row r="103" spans="2:40" ht="16.8" customHeight="1" x14ac:dyDescent="0.2">
      <c r="C103" s="612">
        <v>4</v>
      </c>
      <c r="D103" s="612"/>
      <c r="E103" s="615" t="s">
        <v>116</v>
      </c>
      <c r="F103" s="615"/>
      <c r="G103" s="615"/>
      <c r="H103" s="615"/>
      <c r="I103" s="615"/>
      <c r="J103" s="615"/>
      <c r="K103" s="615"/>
      <c r="L103" s="615"/>
      <c r="M103" s="615"/>
      <c r="N103" s="615"/>
      <c r="O103" s="615"/>
      <c r="P103" s="615"/>
      <c r="Q103" s="615"/>
      <c r="R103" s="615"/>
      <c r="S103" s="615"/>
      <c r="T103" s="615"/>
      <c r="U103" s="615"/>
      <c r="V103" s="615"/>
      <c r="W103" s="615"/>
      <c r="X103" s="615"/>
      <c r="Y103" s="615"/>
      <c r="Z103" s="615"/>
      <c r="AA103" s="615"/>
      <c r="AB103" s="615"/>
      <c r="AC103" s="615"/>
      <c r="AD103" s="615"/>
      <c r="AE103" s="615"/>
      <c r="AF103" s="615"/>
      <c r="AG103" s="615"/>
      <c r="AH103" s="615"/>
      <c r="AI103" s="612"/>
      <c r="AJ103" s="612"/>
      <c r="AK103" s="612"/>
      <c r="AL103" s="612"/>
      <c r="AM103" s="612"/>
      <c r="AN103" s="612"/>
    </row>
    <row r="104" spans="2:40" ht="16.8" customHeight="1" x14ac:dyDescent="0.2">
      <c r="C104" s="612"/>
      <c r="D104" s="612"/>
      <c r="E104" s="615"/>
      <c r="F104" s="615"/>
      <c r="G104" s="615"/>
      <c r="H104" s="615"/>
      <c r="I104" s="615"/>
      <c r="J104" s="615"/>
      <c r="K104" s="615"/>
      <c r="L104" s="615"/>
      <c r="M104" s="615"/>
      <c r="N104" s="615"/>
      <c r="O104" s="615"/>
      <c r="P104" s="615"/>
      <c r="Q104" s="615"/>
      <c r="R104" s="615"/>
      <c r="S104" s="615"/>
      <c r="T104" s="615"/>
      <c r="U104" s="615"/>
      <c r="V104" s="615"/>
      <c r="W104" s="615"/>
      <c r="X104" s="615"/>
      <c r="Y104" s="615"/>
      <c r="Z104" s="615"/>
      <c r="AA104" s="615"/>
      <c r="AB104" s="615"/>
      <c r="AC104" s="615"/>
      <c r="AD104" s="615"/>
      <c r="AE104" s="615"/>
      <c r="AF104" s="615"/>
      <c r="AG104" s="615"/>
      <c r="AH104" s="615"/>
      <c r="AI104" s="612"/>
      <c r="AJ104" s="612"/>
      <c r="AK104" s="612"/>
      <c r="AL104" s="612"/>
      <c r="AM104" s="612"/>
      <c r="AN104" s="612"/>
    </row>
    <row r="105" spans="2:40" ht="16.8" customHeight="1" x14ac:dyDescent="0.2">
      <c r="C105" s="612">
        <v>5</v>
      </c>
      <c r="D105" s="612"/>
      <c r="E105" s="615" t="s">
        <v>117</v>
      </c>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2"/>
      <c r="AJ105" s="612"/>
      <c r="AK105" s="612"/>
      <c r="AL105" s="612"/>
      <c r="AM105" s="612"/>
      <c r="AN105" s="612"/>
    </row>
    <row r="106" spans="2:40" ht="16.8" customHeight="1" x14ac:dyDescent="0.2">
      <c r="C106" s="612"/>
      <c r="D106" s="612"/>
      <c r="E106" s="615"/>
      <c r="F106" s="615"/>
      <c r="G106" s="615"/>
      <c r="H106" s="615"/>
      <c r="I106" s="615"/>
      <c r="J106" s="615"/>
      <c r="K106" s="615"/>
      <c r="L106" s="615"/>
      <c r="M106" s="615"/>
      <c r="N106" s="615"/>
      <c r="O106" s="615"/>
      <c r="P106" s="615"/>
      <c r="Q106" s="615"/>
      <c r="R106" s="615"/>
      <c r="S106" s="615"/>
      <c r="T106" s="615"/>
      <c r="U106" s="615"/>
      <c r="V106" s="615"/>
      <c r="W106" s="615"/>
      <c r="X106" s="615"/>
      <c r="Y106" s="615"/>
      <c r="Z106" s="615"/>
      <c r="AA106" s="615"/>
      <c r="AB106" s="615"/>
      <c r="AC106" s="615"/>
      <c r="AD106" s="615"/>
      <c r="AE106" s="615"/>
      <c r="AF106" s="615"/>
      <c r="AG106" s="615"/>
      <c r="AH106" s="615"/>
      <c r="AI106" s="612"/>
      <c r="AJ106" s="612"/>
      <c r="AK106" s="612"/>
      <c r="AL106" s="612"/>
      <c r="AM106" s="612"/>
      <c r="AN106" s="612"/>
    </row>
    <row r="107" spans="2:40" ht="16.8" customHeight="1" x14ac:dyDescent="0.2">
      <c r="C107" s="612"/>
      <c r="D107" s="612"/>
      <c r="E107" s="615"/>
      <c r="F107" s="6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5"/>
      <c r="AD107" s="615"/>
      <c r="AE107" s="615"/>
      <c r="AF107" s="615"/>
      <c r="AG107" s="615"/>
      <c r="AH107" s="615"/>
      <c r="AI107" s="612"/>
      <c r="AJ107" s="612"/>
      <c r="AK107" s="612"/>
      <c r="AL107" s="612"/>
      <c r="AM107" s="612"/>
      <c r="AN107" s="612"/>
    </row>
    <row r="108" spans="2:40" ht="10.199999999999999" customHeight="1" x14ac:dyDescent="0.2">
      <c r="C108" s="7"/>
      <c r="D108" s="7"/>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1"/>
      <c r="AJ108" s="11"/>
      <c r="AK108" s="11"/>
      <c r="AL108" s="11"/>
      <c r="AM108" s="11"/>
      <c r="AN108" s="11"/>
    </row>
    <row r="109" spans="2:40" ht="18.600000000000001" customHeight="1" x14ac:dyDescent="0.2">
      <c r="B109" s="4" t="s">
        <v>104</v>
      </c>
    </row>
    <row r="110" spans="2:40" ht="18.600000000000001" customHeight="1" x14ac:dyDescent="0.2">
      <c r="C110" s="549">
        <v>1</v>
      </c>
      <c r="D110" s="551"/>
      <c r="E110" s="540" t="s">
        <v>94</v>
      </c>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1"/>
      <c r="AD110" s="541"/>
      <c r="AE110" s="541"/>
      <c r="AF110" s="541"/>
      <c r="AG110" s="541"/>
      <c r="AH110" s="542"/>
      <c r="AI110" s="549"/>
      <c r="AJ110" s="550"/>
      <c r="AK110" s="550"/>
      <c r="AL110" s="550"/>
      <c r="AM110" s="550"/>
      <c r="AN110" s="551"/>
    </row>
    <row r="111" spans="2:40" ht="18.600000000000001" customHeight="1" x14ac:dyDescent="0.2">
      <c r="C111" s="569"/>
      <c r="D111" s="570"/>
      <c r="E111" s="543"/>
      <c r="F111" s="544"/>
      <c r="G111" s="544"/>
      <c r="H111" s="544"/>
      <c r="I111" s="544"/>
      <c r="J111" s="544"/>
      <c r="K111" s="544"/>
      <c r="L111" s="544"/>
      <c r="M111" s="544"/>
      <c r="N111" s="544"/>
      <c r="O111" s="544"/>
      <c r="P111" s="544"/>
      <c r="Q111" s="544"/>
      <c r="R111" s="544"/>
      <c r="S111" s="544"/>
      <c r="T111" s="544"/>
      <c r="U111" s="544"/>
      <c r="V111" s="544"/>
      <c r="W111" s="544"/>
      <c r="X111" s="544"/>
      <c r="Y111" s="544"/>
      <c r="Z111" s="544"/>
      <c r="AA111" s="544"/>
      <c r="AB111" s="544"/>
      <c r="AC111" s="544"/>
      <c r="AD111" s="544"/>
      <c r="AE111" s="544"/>
      <c r="AF111" s="544"/>
      <c r="AG111" s="544"/>
      <c r="AH111" s="545"/>
      <c r="AI111" s="569"/>
      <c r="AJ111" s="580"/>
      <c r="AK111" s="580"/>
      <c r="AL111" s="580"/>
      <c r="AM111" s="580"/>
      <c r="AN111" s="570"/>
    </row>
    <row r="112" spans="2:40" ht="18.600000000000001" customHeight="1" x14ac:dyDescent="0.2">
      <c r="C112" s="552"/>
      <c r="D112" s="554"/>
      <c r="E112" s="546"/>
      <c r="F112" s="547"/>
      <c r="G112" s="547"/>
      <c r="H112" s="547"/>
      <c r="I112" s="547"/>
      <c r="J112" s="547"/>
      <c r="K112" s="547"/>
      <c r="L112" s="547"/>
      <c r="M112" s="547"/>
      <c r="N112" s="547"/>
      <c r="O112" s="547"/>
      <c r="P112" s="547"/>
      <c r="Q112" s="547"/>
      <c r="R112" s="547"/>
      <c r="S112" s="547"/>
      <c r="T112" s="547"/>
      <c r="U112" s="547"/>
      <c r="V112" s="547"/>
      <c r="W112" s="547"/>
      <c r="X112" s="547"/>
      <c r="Y112" s="547"/>
      <c r="Z112" s="547"/>
      <c r="AA112" s="547"/>
      <c r="AB112" s="547"/>
      <c r="AC112" s="547"/>
      <c r="AD112" s="547"/>
      <c r="AE112" s="547"/>
      <c r="AF112" s="547"/>
      <c r="AG112" s="547"/>
      <c r="AH112" s="548"/>
      <c r="AI112" s="552"/>
      <c r="AJ112" s="553"/>
      <c r="AK112" s="553"/>
      <c r="AL112" s="553"/>
      <c r="AM112" s="553"/>
      <c r="AN112" s="554"/>
    </row>
    <row r="113" spans="3:40" ht="18.600000000000001" customHeight="1" x14ac:dyDescent="0.2">
      <c r="C113" s="549">
        <v>2</v>
      </c>
      <c r="D113" s="551"/>
      <c r="E113" s="540" t="s">
        <v>134</v>
      </c>
      <c r="F113" s="541"/>
      <c r="G113" s="541"/>
      <c r="H113" s="541"/>
      <c r="I113" s="541"/>
      <c r="J113" s="541"/>
      <c r="K113" s="541"/>
      <c r="L113" s="541"/>
      <c r="M113" s="541"/>
      <c r="N113" s="541"/>
      <c r="O113" s="541"/>
      <c r="P113" s="541"/>
      <c r="Q113" s="541"/>
      <c r="R113" s="541"/>
      <c r="S113" s="541"/>
      <c r="T113" s="541"/>
      <c r="U113" s="541"/>
      <c r="V113" s="541"/>
      <c r="W113" s="541"/>
      <c r="X113" s="541"/>
      <c r="Y113" s="541"/>
      <c r="Z113" s="541"/>
      <c r="AA113" s="541"/>
      <c r="AB113" s="541"/>
      <c r="AC113" s="541"/>
      <c r="AD113" s="541"/>
      <c r="AE113" s="541"/>
      <c r="AF113" s="541"/>
      <c r="AG113" s="541"/>
      <c r="AH113" s="542"/>
      <c r="AI113" s="549"/>
      <c r="AJ113" s="550"/>
      <c r="AK113" s="550"/>
      <c r="AL113" s="550"/>
      <c r="AM113" s="550"/>
      <c r="AN113" s="551"/>
    </row>
    <row r="114" spans="3:40" ht="18.600000000000001" customHeight="1" x14ac:dyDescent="0.2">
      <c r="C114" s="552"/>
      <c r="D114" s="554"/>
      <c r="E114" s="546"/>
      <c r="F114" s="547"/>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8"/>
      <c r="AI114" s="552"/>
      <c r="AJ114" s="553"/>
      <c r="AK114" s="553"/>
      <c r="AL114" s="553"/>
      <c r="AM114" s="553"/>
      <c r="AN114" s="554"/>
    </row>
    <row r="115" spans="3:40" ht="18.600000000000001" customHeight="1" x14ac:dyDescent="0.2">
      <c r="C115" s="549">
        <v>3</v>
      </c>
      <c r="D115" s="551"/>
      <c r="E115" s="540" t="s">
        <v>135</v>
      </c>
      <c r="F115" s="541"/>
      <c r="G115" s="541"/>
      <c r="H115" s="541"/>
      <c r="I115" s="541"/>
      <c r="J115" s="541"/>
      <c r="K115" s="541"/>
      <c r="L115" s="541"/>
      <c r="M115" s="541"/>
      <c r="N115" s="541"/>
      <c r="O115" s="541"/>
      <c r="P115" s="541"/>
      <c r="Q115" s="541"/>
      <c r="R115" s="541"/>
      <c r="S115" s="541"/>
      <c r="T115" s="541"/>
      <c r="U115" s="541"/>
      <c r="V115" s="541"/>
      <c r="W115" s="541"/>
      <c r="X115" s="541"/>
      <c r="Y115" s="541"/>
      <c r="Z115" s="541"/>
      <c r="AA115" s="541"/>
      <c r="AB115" s="541"/>
      <c r="AC115" s="541"/>
      <c r="AD115" s="541"/>
      <c r="AE115" s="541"/>
      <c r="AF115" s="541"/>
      <c r="AG115" s="541"/>
      <c r="AH115" s="542"/>
      <c r="AI115" s="549"/>
      <c r="AJ115" s="550"/>
      <c r="AK115" s="550"/>
      <c r="AL115" s="550"/>
      <c r="AM115" s="550"/>
      <c r="AN115" s="551"/>
    </row>
    <row r="116" spans="3:40" ht="18.600000000000001" customHeight="1" x14ac:dyDescent="0.2">
      <c r="C116" s="569"/>
      <c r="D116" s="570"/>
      <c r="E116" s="543"/>
      <c r="F116" s="544"/>
      <c r="G116" s="544"/>
      <c r="H116" s="544"/>
      <c r="I116" s="544"/>
      <c r="J116" s="544"/>
      <c r="K116" s="544"/>
      <c r="L116" s="544"/>
      <c r="M116" s="544"/>
      <c r="N116" s="544"/>
      <c r="O116" s="544"/>
      <c r="P116" s="544"/>
      <c r="Q116" s="544"/>
      <c r="R116" s="544"/>
      <c r="S116" s="544"/>
      <c r="T116" s="544"/>
      <c r="U116" s="544"/>
      <c r="V116" s="544"/>
      <c r="W116" s="544"/>
      <c r="X116" s="544"/>
      <c r="Y116" s="544"/>
      <c r="Z116" s="544"/>
      <c r="AA116" s="544"/>
      <c r="AB116" s="544"/>
      <c r="AC116" s="544"/>
      <c r="AD116" s="544"/>
      <c r="AE116" s="544"/>
      <c r="AF116" s="544"/>
      <c r="AG116" s="544"/>
      <c r="AH116" s="545"/>
      <c r="AI116" s="569"/>
      <c r="AJ116" s="580"/>
      <c r="AK116" s="580"/>
      <c r="AL116" s="580"/>
      <c r="AM116" s="580"/>
      <c r="AN116" s="570"/>
    </row>
    <row r="117" spans="3:40" ht="18.600000000000001" customHeight="1" x14ac:dyDescent="0.2">
      <c r="C117" s="552"/>
      <c r="D117" s="554"/>
      <c r="E117" s="546"/>
      <c r="F117" s="547"/>
      <c r="G117" s="547"/>
      <c r="H117" s="547"/>
      <c r="I117" s="547"/>
      <c r="J117" s="547"/>
      <c r="K117" s="547"/>
      <c r="L117" s="547"/>
      <c r="M117" s="547"/>
      <c r="N117" s="547"/>
      <c r="O117" s="547"/>
      <c r="P117" s="547"/>
      <c r="Q117" s="547"/>
      <c r="R117" s="547"/>
      <c r="S117" s="547"/>
      <c r="T117" s="547"/>
      <c r="U117" s="547"/>
      <c r="V117" s="547"/>
      <c r="W117" s="547"/>
      <c r="X117" s="547"/>
      <c r="Y117" s="547"/>
      <c r="Z117" s="547"/>
      <c r="AA117" s="547"/>
      <c r="AB117" s="547"/>
      <c r="AC117" s="547"/>
      <c r="AD117" s="547"/>
      <c r="AE117" s="547"/>
      <c r="AF117" s="547"/>
      <c r="AG117" s="547"/>
      <c r="AH117" s="548"/>
      <c r="AI117" s="552"/>
      <c r="AJ117" s="553"/>
      <c r="AK117" s="553"/>
      <c r="AL117" s="553"/>
      <c r="AM117" s="553"/>
      <c r="AN117" s="554"/>
    </row>
    <row r="118" spans="3:40" ht="18.600000000000001" customHeight="1" x14ac:dyDescent="0.2">
      <c r="C118" s="549">
        <v>4</v>
      </c>
      <c r="D118" s="551"/>
      <c r="E118" s="540" t="s">
        <v>99</v>
      </c>
      <c r="F118" s="541"/>
      <c r="G118" s="541"/>
      <c r="H118" s="541"/>
      <c r="I118" s="541"/>
      <c r="J118" s="541"/>
      <c r="K118" s="541"/>
      <c r="L118" s="541"/>
      <c r="M118" s="541"/>
      <c r="N118" s="541"/>
      <c r="O118" s="541"/>
      <c r="P118" s="541"/>
      <c r="Q118" s="541"/>
      <c r="R118" s="541"/>
      <c r="S118" s="541"/>
      <c r="T118" s="541"/>
      <c r="U118" s="541"/>
      <c r="V118" s="541"/>
      <c r="W118" s="541"/>
      <c r="X118" s="541"/>
      <c r="Y118" s="541"/>
      <c r="Z118" s="541"/>
      <c r="AA118" s="541"/>
      <c r="AB118" s="541"/>
      <c r="AC118" s="541"/>
      <c r="AD118" s="541"/>
      <c r="AE118" s="541"/>
      <c r="AF118" s="541"/>
      <c r="AG118" s="541"/>
      <c r="AH118" s="542"/>
      <c r="AI118" s="549"/>
      <c r="AJ118" s="550"/>
      <c r="AK118" s="550"/>
      <c r="AL118" s="550"/>
      <c r="AM118" s="550"/>
      <c r="AN118" s="551"/>
    </row>
    <row r="119" spans="3:40" ht="18.600000000000001" customHeight="1" x14ac:dyDescent="0.2">
      <c r="C119" s="569"/>
      <c r="D119" s="570"/>
      <c r="E119" s="543"/>
      <c r="F119" s="544"/>
      <c r="G119" s="544"/>
      <c r="H119" s="544"/>
      <c r="I119" s="544"/>
      <c r="J119" s="544"/>
      <c r="K119" s="544"/>
      <c r="L119" s="544"/>
      <c r="M119" s="544"/>
      <c r="N119" s="544"/>
      <c r="O119" s="544"/>
      <c r="P119" s="544"/>
      <c r="Q119" s="544"/>
      <c r="R119" s="544"/>
      <c r="S119" s="544"/>
      <c r="T119" s="544"/>
      <c r="U119" s="544"/>
      <c r="V119" s="544"/>
      <c r="W119" s="544"/>
      <c r="X119" s="544"/>
      <c r="Y119" s="544"/>
      <c r="Z119" s="544"/>
      <c r="AA119" s="544"/>
      <c r="AB119" s="544"/>
      <c r="AC119" s="544"/>
      <c r="AD119" s="544"/>
      <c r="AE119" s="544"/>
      <c r="AF119" s="544"/>
      <c r="AG119" s="544"/>
      <c r="AH119" s="545"/>
      <c r="AI119" s="569"/>
      <c r="AJ119" s="580"/>
      <c r="AK119" s="580"/>
      <c r="AL119" s="580"/>
      <c r="AM119" s="580"/>
      <c r="AN119" s="570"/>
    </row>
    <row r="120" spans="3:40" ht="18.600000000000001" customHeight="1" x14ac:dyDescent="0.2">
      <c r="C120" s="552"/>
      <c r="D120" s="554"/>
      <c r="E120" s="546"/>
      <c r="F120" s="547"/>
      <c r="G120" s="547"/>
      <c r="H120" s="547"/>
      <c r="I120" s="547"/>
      <c r="J120" s="547"/>
      <c r="K120" s="547"/>
      <c r="L120" s="547"/>
      <c r="M120" s="547"/>
      <c r="N120" s="547"/>
      <c r="O120" s="547"/>
      <c r="P120" s="547"/>
      <c r="Q120" s="547"/>
      <c r="R120" s="547"/>
      <c r="S120" s="547"/>
      <c r="T120" s="547"/>
      <c r="U120" s="547"/>
      <c r="V120" s="547"/>
      <c r="W120" s="547"/>
      <c r="X120" s="547"/>
      <c r="Y120" s="547"/>
      <c r="Z120" s="547"/>
      <c r="AA120" s="547"/>
      <c r="AB120" s="547"/>
      <c r="AC120" s="547"/>
      <c r="AD120" s="547"/>
      <c r="AE120" s="547"/>
      <c r="AF120" s="547"/>
      <c r="AG120" s="547"/>
      <c r="AH120" s="548"/>
      <c r="AI120" s="552"/>
      <c r="AJ120" s="553"/>
      <c r="AK120" s="553"/>
      <c r="AL120" s="553"/>
      <c r="AM120" s="553"/>
      <c r="AN120" s="554"/>
    </row>
    <row r="121" spans="3:40" ht="18.600000000000001" customHeight="1" x14ac:dyDescent="0.2">
      <c r="C121" s="549">
        <v>5</v>
      </c>
      <c r="D121" s="551"/>
      <c r="E121" s="540" t="s">
        <v>626</v>
      </c>
      <c r="F121" s="541"/>
      <c r="G121" s="541"/>
      <c r="H121" s="541"/>
      <c r="I121" s="541"/>
      <c r="J121" s="541"/>
      <c r="K121" s="541"/>
      <c r="L121" s="541"/>
      <c r="M121" s="541"/>
      <c r="N121" s="541"/>
      <c r="O121" s="541"/>
      <c r="P121" s="541"/>
      <c r="Q121" s="541"/>
      <c r="R121" s="541"/>
      <c r="S121" s="541"/>
      <c r="T121" s="541"/>
      <c r="U121" s="541"/>
      <c r="V121" s="541"/>
      <c r="W121" s="541"/>
      <c r="X121" s="541"/>
      <c r="Y121" s="541"/>
      <c r="Z121" s="541"/>
      <c r="AA121" s="541"/>
      <c r="AB121" s="541"/>
      <c r="AC121" s="541"/>
      <c r="AD121" s="541"/>
      <c r="AE121" s="541"/>
      <c r="AF121" s="541"/>
      <c r="AG121" s="541"/>
      <c r="AH121" s="542"/>
      <c r="AI121" s="549"/>
      <c r="AJ121" s="550"/>
      <c r="AK121" s="550"/>
      <c r="AL121" s="550"/>
      <c r="AM121" s="550"/>
      <c r="AN121" s="551"/>
    </row>
    <row r="122" spans="3:40" ht="18.600000000000001" customHeight="1" x14ac:dyDescent="0.2">
      <c r="C122" s="569"/>
      <c r="D122" s="570"/>
      <c r="E122" s="543"/>
      <c r="F122" s="544"/>
      <c r="G122" s="544"/>
      <c r="H122" s="544"/>
      <c r="I122" s="544"/>
      <c r="J122" s="544"/>
      <c r="K122" s="544"/>
      <c r="L122" s="544"/>
      <c r="M122" s="544"/>
      <c r="N122" s="544"/>
      <c r="O122" s="544"/>
      <c r="P122" s="544"/>
      <c r="Q122" s="544"/>
      <c r="R122" s="544"/>
      <c r="S122" s="544"/>
      <c r="T122" s="544"/>
      <c r="U122" s="544"/>
      <c r="V122" s="544"/>
      <c r="W122" s="544"/>
      <c r="X122" s="544"/>
      <c r="Y122" s="544"/>
      <c r="Z122" s="544"/>
      <c r="AA122" s="544"/>
      <c r="AB122" s="544"/>
      <c r="AC122" s="544"/>
      <c r="AD122" s="544"/>
      <c r="AE122" s="544"/>
      <c r="AF122" s="544"/>
      <c r="AG122" s="544"/>
      <c r="AH122" s="545"/>
      <c r="AI122" s="569"/>
      <c r="AJ122" s="580"/>
      <c r="AK122" s="580"/>
      <c r="AL122" s="580"/>
      <c r="AM122" s="580"/>
      <c r="AN122" s="570"/>
    </row>
    <row r="123" spans="3:40" ht="18.600000000000001" customHeight="1" x14ac:dyDescent="0.2">
      <c r="C123" s="552"/>
      <c r="D123" s="554"/>
      <c r="E123" s="546"/>
      <c r="F123" s="547"/>
      <c r="G123" s="547"/>
      <c r="H123" s="547"/>
      <c r="I123" s="547"/>
      <c r="J123" s="547"/>
      <c r="K123" s="547"/>
      <c r="L123" s="547"/>
      <c r="M123" s="547"/>
      <c r="N123" s="547"/>
      <c r="O123" s="547"/>
      <c r="P123" s="547"/>
      <c r="Q123" s="547"/>
      <c r="R123" s="547"/>
      <c r="S123" s="547"/>
      <c r="T123" s="547"/>
      <c r="U123" s="547"/>
      <c r="V123" s="547"/>
      <c r="W123" s="547"/>
      <c r="X123" s="547"/>
      <c r="Y123" s="547"/>
      <c r="Z123" s="547"/>
      <c r="AA123" s="547"/>
      <c r="AB123" s="547"/>
      <c r="AC123" s="547"/>
      <c r="AD123" s="547"/>
      <c r="AE123" s="547"/>
      <c r="AF123" s="547"/>
      <c r="AG123" s="547"/>
      <c r="AH123" s="548"/>
      <c r="AI123" s="552"/>
      <c r="AJ123" s="553"/>
      <c r="AK123" s="553"/>
      <c r="AL123" s="553"/>
      <c r="AM123" s="553"/>
      <c r="AN123" s="554"/>
    </row>
    <row r="124" spans="3:40" ht="18.600000000000001" customHeight="1" x14ac:dyDescent="0.2">
      <c r="C124" s="549">
        <v>6</v>
      </c>
      <c r="D124" s="551"/>
      <c r="E124" s="540" t="s">
        <v>627</v>
      </c>
      <c r="F124" s="541"/>
      <c r="G124" s="541"/>
      <c r="H124" s="541"/>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541"/>
      <c r="AE124" s="541"/>
      <c r="AF124" s="541"/>
      <c r="AG124" s="541"/>
      <c r="AH124" s="542"/>
      <c r="AI124" s="549"/>
      <c r="AJ124" s="550"/>
      <c r="AK124" s="550"/>
      <c r="AL124" s="550"/>
      <c r="AM124" s="550"/>
      <c r="AN124" s="551"/>
    </row>
    <row r="125" spans="3:40" ht="18.600000000000001" customHeight="1" x14ac:dyDescent="0.2">
      <c r="C125" s="552"/>
      <c r="D125" s="554"/>
      <c r="E125" s="546"/>
      <c r="F125" s="547"/>
      <c r="G125" s="547"/>
      <c r="H125" s="547"/>
      <c r="I125" s="547"/>
      <c r="J125" s="547"/>
      <c r="K125" s="547"/>
      <c r="L125" s="547"/>
      <c r="M125" s="547"/>
      <c r="N125" s="547"/>
      <c r="O125" s="547"/>
      <c r="P125" s="547"/>
      <c r="Q125" s="547"/>
      <c r="R125" s="547"/>
      <c r="S125" s="547"/>
      <c r="T125" s="547"/>
      <c r="U125" s="547"/>
      <c r="V125" s="547"/>
      <c r="W125" s="547"/>
      <c r="X125" s="547"/>
      <c r="Y125" s="547"/>
      <c r="Z125" s="547"/>
      <c r="AA125" s="547"/>
      <c r="AB125" s="547"/>
      <c r="AC125" s="547"/>
      <c r="AD125" s="547"/>
      <c r="AE125" s="547"/>
      <c r="AF125" s="547"/>
      <c r="AG125" s="547"/>
      <c r="AH125" s="548"/>
      <c r="AI125" s="552"/>
      <c r="AJ125" s="553"/>
      <c r="AK125" s="553"/>
      <c r="AL125" s="553"/>
      <c r="AM125" s="553"/>
      <c r="AN125" s="554"/>
    </row>
    <row r="126" spans="3:40" ht="18.600000000000001" customHeight="1" x14ac:dyDescent="0.2">
      <c r="C126" s="549">
        <v>7</v>
      </c>
      <c r="D126" s="551"/>
      <c r="E126" s="540" t="s">
        <v>100</v>
      </c>
      <c r="F126" s="541"/>
      <c r="G126" s="541"/>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2"/>
      <c r="AI126" s="549"/>
      <c r="AJ126" s="550"/>
      <c r="AK126" s="550"/>
      <c r="AL126" s="550"/>
      <c r="AM126" s="550"/>
      <c r="AN126" s="551"/>
    </row>
    <row r="127" spans="3:40" ht="18.600000000000001" customHeight="1" x14ac:dyDescent="0.2">
      <c r="C127" s="552"/>
      <c r="D127" s="554"/>
      <c r="E127" s="546"/>
      <c r="F127" s="547"/>
      <c r="G127" s="547"/>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8"/>
      <c r="AI127" s="552"/>
      <c r="AJ127" s="553"/>
      <c r="AK127" s="553"/>
      <c r="AL127" s="553"/>
      <c r="AM127" s="553"/>
      <c r="AN127" s="554"/>
    </row>
    <row r="128" spans="3:40" ht="18.600000000000001" customHeight="1" x14ac:dyDescent="0.2">
      <c r="C128" s="549">
        <v>8</v>
      </c>
      <c r="D128" s="551"/>
      <c r="E128" s="540" t="s">
        <v>101</v>
      </c>
      <c r="F128" s="541"/>
      <c r="G128" s="541"/>
      <c r="H128" s="541"/>
      <c r="I128" s="541"/>
      <c r="J128" s="541"/>
      <c r="K128" s="541"/>
      <c r="L128" s="541"/>
      <c r="M128" s="541"/>
      <c r="N128" s="541"/>
      <c r="O128" s="541"/>
      <c r="P128" s="541"/>
      <c r="Q128" s="541"/>
      <c r="R128" s="541"/>
      <c r="S128" s="541"/>
      <c r="T128" s="541"/>
      <c r="U128" s="541"/>
      <c r="V128" s="541"/>
      <c r="W128" s="541"/>
      <c r="X128" s="541"/>
      <c r="Y128" s="541"/>
      <c r="Z128" s="541"/>
      <c r="AA128" s="541"/>
      <c r="AB128" s="541"/>
      <c r="AC128" s="541"/>
      <c r="AD128" s="541"/>
      <c r="AE128" s="541"/>
      <c r="AF128" s="541"/>
      <c r="AG128" s="541"/>
      <c r="AH128" s="542"/>
      <c r="AI128" s="549"/>
      <c r="AJ128" s="550"/>
      <c r="AK128" s="550"/>
      <c r="AL128" s="550"/>
      <c r="AM128" s="550"/>
      <c r="AN128" s="551"/>
    </row>
    <row r="129" spans="2:40" ht="18.600000000000001" customHeight="1" x14ac:dyDescent="0.2">
      <c r="C129" s="552"/>
      <c r="D129" s="554"/>
      <c r="E129" s="546"/>
      <c r="F129" s="547"/>
      <c r="G129" s="547"/>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8"/>
      <c r="AI129" s="552"/>
      <c r="AJ129" s="553"/>
      <c r="AK129" s="553"/>
      <c r="AL129" s="553"/>
      <c r="AM129" s="553"/>
      <c r="AN129" s="554"/>
    </row>
    <row r="130" spans="2:40" ht="18.600000000000001" customHeight="1" x14ac:dyDescent="0.2">
      <c r="C130" s="549">
        <v>9</v>
      </c>
      <c r="D130" s="551"/>
      <c r="E130" s="540" t="s">
        <v>183</v>
      </c>
      <c r="F130" s="541"/>
      <c r="G130" s="541"/>
      <c r="H130" s="541"/>
      <c r="I130" s="541"/>
      <c r="J130" s="541"/>
      <c r="K130" s="541"/>
      <c r="L130" s="541"/>
      <c r="M130" s="541"/>
      <c r="N130" s="541"/>
      <c r="O130" s="541"/>
      <c r="P130" s="541"/>
      <c r="Q130" s="541"/>
      <c r="R130" s="541"/>
      <c r="S130" s="541"/>
      <c r="T130" s="541"/>
      <c r="U130" s="541"/>
      <c r="V130" s="541"/>
      <c r="W130" s="541"/>
      <c r="X130" s="541"/>
      <c r="Y130" s="541"/>
      <c r="Z130" s="541"/>
      <c r="AA130" s="541"/>
      <c r="AB130" s="541"/>
      <c r="AC130" s="541"/>
      <c r="AD130" s="541"/>
      <c r="AE130" s="541"/>
      <c r="AF130" s="541"/>
      <c r="AG130" s="541"/>
      <c r="AH130" s="542"/>
      <c r="AI130" s="549"/>
      <c r="AJ130" s="550"/>
      <c r="AK130" s="550"/>
      <c r="AL130" s="550"/>
      <c r="AM130" s="550"/>
      <c r="AN130" s="551"/>
    </row>
    <row r="131" spans="2:40" ht="18.600000000000001" customHeight="1" x14ac:dyDescent="0.2">
      <c r="C131" s="552"/>
      <c r="D131" s="554"/>
      <c r="E131" s="546"/>
      <c r="F131" s="547"/>
      <c r="G131" s="547"/>
      <c r="H131" s="547"/>
      <c r="I131" s="547"/>
      <c r="J131" s="547"/>
      <c r="K131" s="547"/>
      <c r="L131" s="547"/>
      <c r="M131" s="547"/>
      <c r="N131" s="547"/>
      <c r="O131" s="547"/>
      <c r="P131" s="547"/>
      <c r="Q131" s="547"/>
      <c r="R131" s="547"/>
      <c r="S131" s="547"/>
      <c r="T131" s="547"/>
      <c r="U131" s="547"/>
      <c r="V131" s="547"/>
      <c r="W131" s="547"/>
      <c r="X131" s="547"/>
      <c r="Y131" s="547"/>
      <c r="Z131" s="547"/>
      <c r="AA131" s="547"/>
      <c r="AB131" s="547"/>
      <c r="AC131" s="547"/>
      <c r="AD131" s="547"/>
      <c r="AE131" s="547"/>
      <c r="AF131" s="547"/>
      <c r="AG131" s="547"/>
      <c r="AH131" s="548"/>
      <c r="AI131" s="552"/>
      <c r="AJ131" s="553"/>
      <c r="AK131" s="553"/>
      <c r="AL131" s="553"/>
      <c r="AM131" s="553"/>
      <c r="AN131" s="554"/>
    </row>
    <row r="132" spans="2:40" ht="18.600000000000001" customHeight="1" x14ac:dyDescent="0.2">
      <c r="C132" s="549">
        <v>10</v>
      </c>
      <c r="D132" s="551"/>
      <c r="E132" s="540" t="s">
        <v>628</v>
      </c>
      <c r="F132" s="541"/>
      <c r="G132" s="541"/>
      <c r="H132" s="541"/>
      <c r="I132" s="541"/>
      <c r="J132" s="541"/>
      <c r="K132" s="541"/>
      <c r="L132" s="541"/>
      <c r="M132" s="541"/>
      <c r="N132" s="541"/>
      <c r="O132" s="541"/>
      <c r="P132" s="541"/>
      <c r="Q132" s="541"/>
      <c r="R132" s="541"/>
      <c r="S132" s="541"/>
      <c r="T132" s="541"/>
      <c r="U132" s="541"/>
      <c r="V132" s="541"/>
      <c r="W132" s="541"/>
      <c r="X132" s="541"/>
      <c r="Y132" s="541"/>
      <c r="Z132" s="541"/>
      <c r="AA132" s="541"/>
      <c r="AB132" s="541"/>
      <c r="AC132" s="541"/>
      <c r="AD132" s="541"/>
      <c r="AE132" s="541"/>
      <c r="AF132" s="541"/>
      <c r="AG132" s="541"/>
      <c r="AH132" s="542"/>
      <c r="AI132" s="549"/>
      <c r="AJ132" s="550"/>
      <c r="AK132" s="550"/>
      <c r="AL132" s="550"/>
      <c r="AM132" s="550"/>
      <c r="AN132" s="551"/>
    </row>
    <row r="133" spans="2:40" ht="18.600000000000001" customHeight="1" x14ac:dyDescent="0.2">
      <c r="C133" s="552"/>
      <c r="D133" s="554"/>
      <c r="E133" s="546"/>
      <c r="F133" s="547"/>
      <c r="G133" s="547"/>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8"/>
      <c r="AI133" s="552"/>
      <c r="AJ133" s="553"/>
      <c r="AK133" s="553"/>
      <c r="AL133" s="553"/>
      <c r="AM133" s="553"/>
      <c r="AN133" s="554"/>
    </row>
    <row r="134" spans="2:40" ht="18.600000000000001" customHeight="1" x14ac:dyDescent="0.2">
      <c r="C134" s="549">
        <v>11</v>
      </c>
      <c r="D134" s="551"/>
      <c r="E134" s="540" t="s">
        <v>629</v>
      </c>
      <c r="F134" s="541"/>
      <c r="G134" s="541"/>
      <c r="H134" s="541"/>
      <c r="I134" s="541"/>
      <c r="J134" s="541"/>
      <c r="K134" s="541"/>
      <c r="L134" s="541"/>
      <c r="M134" s="541"/>
      <c r="N134" s="541"/>
      <c r="O134" s="541"/>
      <c r="P134" s="541"/>
      <c r="Q134" s="541"/>
      <c r="R134" s="541"/>
      <c r="S134" s="541"/>
      <c r="T134" s="541"/>
      <c r="U134" s="541"/>
      <c r="V134" s="541"/>
      <c r="W134" s="541"/>
      <c r="X134" s="541"/>
      <c r="Y134" s="541"/>
      <c r="Z134" s="541"/>
      <c r="AA134" s="541"/>
      <c r="AB134" s="541"/>
      <c r="AC134" s="541"/>
      <c r="AD134" s="541"/>
      <c r="AE134" s="541"/>
      <c r="AF134" s="541"/>
      <c r="AG134" s="541"/>
      <c r="AH134" s="542"/>
      <c r="AI134" s="549"/>
      <c r="AJ134" s="550"/>
      <c r="AK134" s="550"/>
      <c r="AL134" s="550"/>
      <c r="AM134" s="550"/>
      <c r="AN134" s="551"/>
    </row>
    <row r="135" spans="2:40" ht="18.600000000000001" customHeight="1" x14ac:dyDescent="0.2">
      <c r="C135" s="552"/>
      <c r="D135" s="554"/>
      <c r="E135" s="546"/>
      <c r="F135" s="547"/>
      <c r="G135" s="547"/>
      <c r="H135" s="547"/>
      <c r="I135" s="547"/>
      <c r="J135" s="547"/>
      <c r="K135" s="547"/>
      <c r="L135" s="547"/>
      <c r="M135" s="547"/>
      <c r="N135" s="547"/>
      <c r="O135" s="547"/>
      <c r="P135" s="547"/>
      <c r="Q135" s="547"/>
      <c r="R135" s="547"/>
      <c r="S135" s="547"/>
      <c r="T135" s="547"/>
      <c r="U135" s="547"/>
      <c r="V135" s="547"/>
      <c r="W135" s="547"/>
      <c r="X135" s="547"/>
      <c r="Y135" s="547"/>
      <c r="Z135" s="547"/>
      <c r="AA135" s="547"/>
      <c r="AB135" s="547"/>
      <c r="AC135" s="547"/>
      <c r="AD135" s="547"/>
      <c r="AE135" s="547"/>
      <c r="AF135" s="547"/>
      <c r="AG135" s="547"/>
      <c r="AH135" s="548"/>
      <c r="AI135" s="552"/>
      <c r="AJ135" s="553"/>
      <c r="AK135" s="553"/>
      <c r="AL135" s="553"/>
      <c r="AM135" s="553"/>
      <c r="AN135" s="554"/>
    </row>
    <row r="136" spans="2:40" ht="18.600000000000001" customHeight="1" x14ac:dyDescent="0.2">
      <c r="C136" s="549">
        <v>12</v>
      </c>
      <c r="D136" s="551"/>
      <c r="E136" s="540" t="s">
        <v>630</v>
      </c>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2"/>
    </row>
    <row r="137" spans="2:40" ht="18.600000000000001" customHeight="1" x14ac:dyDescent="0.2">
      <c r="C137" s="569"/>
      <c r="D137" s="570"/>
      <c r="E137" s="546"/>
      <c r="F137" s="547"/>
      <c r="G137" s="547"/>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547"/>
      <c r="AL137" s="547"/>
      <c r="AM137" s="547"/>
      <c r="AN137" s="548"/>
    </row>
    <row r="138" spans="2:40" ht="18.600000000000001" customHeight="1" x14ac:dyDescent="0.2">
      <c r="C138" s="569"/>
      <c r="D138" s="570"/>
      <c r="E138" s="540" t="s">
        <v>42</v>
      </c>
      <c r="F138" s="541"/>
      <c r="G138" s="541"/>
      <c r="H138" s="541"/>
      <c r="I138" s="541"/>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9"/>
      <c r="AJ138" s="9"/>
      <c r="AK138" s="9"/>
      <c r="AL138" s="9"/>
      <c r="AM138" s="9"/>
      <c r="AN138" s="71"/>
    </row>
    <row r="139" spans="2:40" ht="18.600000000000001" customHeight="1" x14ac:dyDescent="0.2">
      <c r="C139" s="569"/>
      <c r="D139" s="570"/>
      <c r="E139" s="626"/>
      <c r="F139" s="618"/>
      <c r="G139" s="618"/>
      <c r="H139" s="618"/>
      <c r="I139" s="618"/>
      <c r="J139" s="618"/>
      <c r="K139" s="618"/>
      <c r="L139" s="618"/>
      <c r="M139" s="618"/>
      <c r="N139" s="618"/>
      <c r="O139" s="618"/>
      <c r="P139" s="618"/>
      <c r="Q139" s="618"/>
      <c r="R139" s="618"/>
      <c r="S139" s="618"/>
      <c r="T139" s="618"/>
      <c r="U139" s="618"/>
      <c r="V139" s="618"/>
      <c r="W139" s="618"/>
      <c r="X139" s="618"/>
      <c r="Y139" s="618"/>
      <c r="Z139" s="618"/>
      <c r="AA139" s="618"/>
      <c r="AB139" s="618"/>
      <c r="AC139" s="618"/>
      <c r="AD139" s="618"/>
      <c r="AE139" s="618"/>
      <c r="AF139" s="618"/>
      <c r="AG139" s="618"/>
      <c r="AH139" s="618"/>
      <c r="AI139" s="618"/>
      <c r="AJ139" s="618"/>
      <c r="AK139" s="618"/>
      <c r="AL139" s="618"/>
      <c r="AM139" s="618"/>
      <c r="AN139" s="627"/>
    </row>
    <row r="140" spans="2:40" ht="18.600000000000001" customHeight="1" x14ac:dyDescent="0.2">
      <c r="C140" s="552"/>
      <c r="D140" s="554"/>
      <c r="E140" s="599"/>
      <c r="F140" s="600"/>
      <c r="G140" s="600"/>
      <c r="H140" s="600"/>
      <c r="I140" s="600"/>
      <c r="J140" s="600"/>
      <c r="K140" s="600"/>
      <c r="L140" s="600"/>
      <c r="M140" s="600"/>
      <c r="N140" s="600"/>
      <c r="O140" s="600"/>
      <c r="P140" s="600"/>
      <c r="Q140" s="600"/>
      <c r="R140" s="600"/>
      <c r="S140" s="600"/>
      <c r="T140" s="600"/>
      <c r="U140" s="600"/>
      <c r="V140" s="600"/>
      <c r="W140" s="600"/>
      <c r="X140" s="600"/>
      <c r="Y140" s="600"/>
      <c r="Z140" s="600"/>
      <c r="AA140" s="600"/>
      <c r="AB140" s="600"/>
      <c r="AC140" s="600"/>
      <c r="AD140" s="600"/>
      <c r="AE140" s="600"/>
      <c r="AF140" s="600"/>
      <c r="AG140" s="600"/>
      <c r="AH140" s="600"/>
      <c r="AI140" s="600"/>
      <c r="AJ140" s="600"/>
      <c r="AK140" s="600"/>
      <c r="AL140" s="600"/>
      <c r="AM140" s="600"/>
      <c r="AN140" s="601"/>
    </row>
    <row r="141" spans="2:40" ht="10.5" customHeight="1" x14ac:dyDescent="0.2">
      <c r="C141" s="7"/>
      <c r="D141" s="7"/>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1"/>
      <c r="AJ141" s="11"/>
      <c r="AK141" s="11"/>
      <c r="AL141" s="11"/>
      <c r="AM141" s="11"/>
      <c r="AN141" s="11"/>
    </row>
    <row r="142" spans="2:40" s="78" customFormat="1" ht="16.8" customHeight="1" x14ac:dyDescent="0.2">
      <c r="B142" s="76" t="s">
        <v>184</v>
      </c>
      <c r="C142" s="8"/>
      <c r="D142" s="8"/>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23"/>
      <c r="AJ142" s="23"/>
      <c r="AK142" s="23"/>
      <c r="AL142" s="23"/>
      <c r="AM142" s="23"/>
      <c r="AN142" s="23"/>
    </row>
    <row r="143" spans="2:40" ht="16.8" customHeight="1" x14ac:dyDescent="0.2">
      <c r="C143" s="612">
        <v>1</v>
      </c>
      <c r="D143" s="612"/>
      <c r="E143" s="615" t="s">
        <v>113</v>
      </c>
      <c r="F143" s="615"/>
      <c r="G143" s="615"/>
      <c r="H143" s="615"/>
      <c r="I143" s="615"/>
      <c r="J143" s="615"/>
      <c r="K143" s="615"/>
      <c r="L143" s="615"/>
      <c r="M143" s="615"/>
      <c r="N143" s="615"/>
      <c r="O143" s="615"/>
      <c r="P143" s="615"/>
      <c r="Q143" s="615"/>
      <c r="R143" s="615"/>
      <c r="S143" s="615"/>
      <c r="T143" s="615"/>
      <c r="U143" s="615"/>
      <c r="V143" s="615"/>
      <c r="W143" s="615"/>
      <c r="X143" s="615"/>
      <c r="Y143" s="615"/>
      <c r="Z143" s="615"/>
      <c r="AA143" s="615"/>
      <c r="AB143" s="615"/>
      <c r="AC143" s="615"/>
      <c r="AD143" s="615"/>
      <c r="AE143" s="615"/>
      <c r="AF143" s="615"/>
      <c r="AG143" s="615"/>
      <c r="AH143" s="615"/>
      <c r="AI143" s="549"/>
      <c r="AJ143" s="550"/>
      <c r="AK143" s="550"/>
      <c r="AL143" s="550"/>
      <c r="AM143" s="550"/>
      <c r="AN143" s="551"/>
    </row>
    <row r="144" spans="2:40" ht="16.8" customHeight="1" x14ac:dyDescent="0.2">
      <c r="C144" s="612"/>
      <c r="D144" s="612"/>
      <c r="E144" s="615"/>
      <c r="F144" s="615"/>
      <c r="G144" s="615"/>
      <c r="H144" s="615"/>
      <c r="I144" s="615"/>
      <c r="J144" s="615"/>
      <c r="K144" s="615"/>
      <c r="L144" s="615"/>
      <c r="M144" s="615"/>
      <c r="N144" s="615"/>
      <c r="O144" s="615"/>
      <c r="P144" s="615"/>
      <c r="Q144" s="615"/>
      <c r="R144" s="615"/>
      <c r="S144" s="615"/>
      <c r="T144" s="615"/>
      <c r="U144" s="615"/>
      <c r="V144" s="615"/>
      <c r="W144" s="615"/>
      <c r="X144" s="615"/>
      <c r="Y144" s="615"/>
      <c r="Z144" s="615"/>
      <c r="AA144" s="615"/>
      <c r="AB144" s="615"/>
      <c r="AC144" s="615"/>
      <c r="AD144" s="615"/>
      <c r="AE144" s="615"/>
      <c r="AF144" s="615"/>
      <c r="AG144" s="615"/>
      <c r="AH144" s="615"/>
      <c r="AI144" s="569"/>
      <c r="AJ144" s="580"/>
      <c r="AK144" s="580"/>
      <c r="AL144" s="580"/>
      <c r="AM144" s="580"/>
      <c r="AN144" s="570"/>
    </row>
    <row r="145" spans="3:40" ht="16.8" customHeight="1" x14ac:dyDescent="0.2">
      <c r="C145" s="612"/>
      <c r="D145" s="612"/>
      <c r="E145" s="615"/>
      <c r="F145" s="615"/>
      <c r="G145" s="615"/>
      <c r="H145" s="615"/>
      <c r="I145" s="615"/>
      <c r="J145" s="615"/>
      <c r="K145" s="615"/>
      <c r="L145" s="615"/>
      <c r="M145" s="615"/>
      <c r="N145" s="615"/>
      <c r="O145" s="615"/>
      <c r="P145" s="615"/>
      <c r="Q145" s="615"/>
      <c r="R145" s="615"/>
      <c r="S145" s="615"/>
      <c r="T145" s="615"/>
      <c r="U145" s="615"/>
      <c r="V145" s="615"/>
      <c r="W145" s="615"/>
      <c r="X145" s="615"/>
      <c r="Y145" s="615"/>
      <c r="Z145" s="615"/>
      <c r="AA145" s="615"/>
      <c r="AB145" s="615"/>
      <c r="AC145" s="615"/>
      <c r="AD145" s="615"/>
      <c r="AE145" s="615"/>
      <c r="AF145" s="615"/>
      <c r="AG145" s="615"/>
      <c r="AH145" s="615"/>
      <c r="AI145" s="552"/>
      <c r="AJ145" s="553"/>
      <c r="AK145" s="553"/>
      <c r="AL145" s="553"/>
      <c r="AM145" s="553"/>
      <c r="AN145" s="554"/>
    </row>
    <row r="146" spans="3:40" ht="16.8" customHeight="1" x14ac:dyDescent="0.2">
      <c r="C146" s="612">
        <v>2</v>
      </c>
      <c r="D146" s="612"/>
      <c r="E146" s="615" t="s">
        <v>112</v>
      </c>
      <c r="F146" s="615"/>
      <c r="G146" s="615"/>
      <c r="H146" s="615"/>
      <c r="I146" s="615"/>
      <c r="J146" s="615"/>
      <c r="K146" s="615"/>
      <c r="L146" s="615"/>
      <c r="M146" s="615"/>
      <c r="N146" s="615"/>
      <c r="O146" s="615"/>
      <c r="P146" s="615"/>
      <c r="Q146" s="615"/>
      <c r="R146" s="615"/>
      <c r="S146" s="615"/>
      <c r="T146" s="615"/>
      <c r="U146" s="615"/>
      <c r="V146" s="615"/>
      <c r="W146" s="615"/>
      <c r="X146" s="615"/>
      <c r="Y146" s="615"/>
      <c r="Z146" s="615"/>
      <c r="AA146" s="615"/>
      <c r="AB146" s="615"/>
      <c r="AC146" s="615"/>
      <c r="AD146" s="615"/>
      <c r="AE146" s="615"/>
      <c r="AF146" s="615"/>
      <c r="AG146" s="615"/>
      <c r="AH146" s="615"/>
      <c r="AI146" s="549"/>
      <c r="AJ146" s="550"/>
      <c r="AK146" s="550"/>
      <c r="AL146" s="550"/>
      <c r="AM146" s="550"/>
      <c r="AN146" s="551"/>
    </row>
    <row r="147" spans="3:40" ht="16.8" customHeight="1" x14ac:dyDescent="0.2">
      <c r="C147" s="612"/>
      <c r="D147" s="612"/>
      <c r="E147" s="615"/>
      <c r="F147" s="615"/>
      <c r="G147" s="615"/>
      <c r="H147" s="615"/>
      <c r="I147" s="615"/>
      <c r="J147" s="615"/>
      <c r="K147" s="615"/>
      <c r="L147" s="615"/>
      <c r="M147" s="615"/>
      <c r="N147" s="615"/>
      <c r="O147" s="615"/>
      <c r="P147" s="615"/>
      <c r="Q147" s="615"/>
      <c r="R147" s="615"/>
      <c r="S147" s="615"/>
      <c r="T147" s="615"/>
      <c r="U147" s="615"/>
      <c r="V147" s="615"/>
      <c r="W147" s="615"/>
      <c r="X147" s="615"/>
      <c r="Y147" s="615"/>
      <c r="Z147" s="615"/>
      <c r="AA147" s="615"/>
      <c r="AB147" s="615"/>
      <c r="AC147" s="615"/>
      <c r="AD147" s="615"/>
      <c r="AE147" s="615"/>
      <c r="AF147" s="615"/>
      <c r="AG147" s="615"/>
      <c r="AH147" s="615"/>
      <c r="AI147" s="569"/>
      <c r="AJ147" s="580"/>
      <c r="AK147" s="580"/>
      <c r="AL147" s="580"/>
      <c r="AM147" s="580"/>
      <c r="AN147" s="570"/>
    </row>
    <row r="148" spans="3:40" ht="16.8" customHeight="1" x14ac:dyDescent="0.2">
      <c r="C148" s="612"/>
      <c r="D148" s="612"/>
      <c r="E148" s="615"/>
      <c r="F148" s="615"/>
      <c r="G148" s="615"/>
      <c r="H148" s="615"/>
      <c r="I148" s="615"/>
      <c r="J148" s="615"/>
      <c r="K148" s="615"/>
      <c r="L148" s="615"/>
      <c r="M148" s="615"/>
      <c r="N148" s="615"/>
      <c r="O148" s="615"/>
      <c r="P148" s="615"/>
      <c r="Q148" s="615"/>
      <c r="R148" s="615"/>
      <c r="S148" s="615"/>
      <c r="T148" s="615"/>
      <c r="U148" s="615"/>
      <c r="V148" s="615"/>
      <c r="W148" s="615"/>
      <c r="X148" s="615"/>
      <c r="Y148" s="615"/>
      <c r="Z148" s="615"/>
      <c r="AA148" s="615"/>
      <c r="AB148" s="615"/>
      <c r="AC148" s="615"/>
      <c r="AD148" s="615"/>
      <c r="AE148" s="615"/>
      <c r="AF148" s="615"/>
      <c r="AG148" s="615"/>
      <c r="AH148" s="615"/>
      <c r="AI148" s="569"/>
      <c r="AJ148" s="580"/>
      <c r="AK148" s="580"/>
      <c r="AL148" s="580"/>
      <c r="AM148" s="580"/>
      <c r="AN148" s="570"/>
    </row>
    <row r="149" spans="3:40" ht="16.8" customHeight="1" x14ac:dyDescent="0.2">
      <c r="C149" s="612"/>
      <c r="D149" s="612"/>
      <c r="E149" s="615"/>
      <c r="F149" s="615"/>
      <c r="G149" s="615"/>
      <c r="H149" s="615"/>
      <c r="I149" s="615"/>
      <c r="J149" s="615"/>
      <c r="K149" s="615"/>
      <c r="L149" s="615"/>
      <c r="M149" s="615"/>
      <c r="N149" s="615"/>
      <c r="O149" s="615"/>
      <c r="P149" s="615"/>
      <c r="Q149" s="615"/>
      <c r="R149" s="615"/>
      <c r="S149" s="615"/>
      <c r="T149" s="615"/>
      <c r="U149" s="615"/>
      <c r="V149" s="615"/>
      <c r="W149" s="615"/>
      <c r="X149" s="615"/>
      <c r="Y149" s="615"/>
      <c r="Z149" s="615"/>
      <c r="AA149" s="615"/>
      <c r="AB149" s="615"/>
      <c r="AC149" s="615"/>
      <c r="AD149" s="615"/>
      <c r="AE149" s="615"/>
      <c r="AF149" s="615"/>
      <c r="AG149" s="615"/>
      <c r="AH149" s="615"/>
      <c r="AI149" s="552"/>
      <c r="AJ149" s="553"/>
      <c r="AK149" s="553"/>
      <c r="AL149" s="553"/>
      <c r="AM149" s="553"/>
      <c r="AN149" s="554"/>
    </row>
    <row r="150" spans="3:40" ht="16.8" customHeight="1" x14ac:dyDescent="0.2">
      <c r="C150" s="612">
        <v>3</v>
      </c>
      <c r="D150" s="612"/>
      <c r="E150" s="615" t="s">
        <v>111</v>
      </c>
      <c r="F150" s="615"/>
      <c r="G150" s="615"/>
      <c r="H150" s="615"/>
      <c r="I150" s="615"/>
      <c r="J150" s="615"/>
      <c r="K150" s="615"/>
      <c r="L150" s="615"/>
      <c r="M150" s="615"/>
      <c r="N150" s="615"/>
      <c r="O150" s="615"/>
      <c r="P150" s="615"/>
      <c r="Q150" s="615"/>
      <c r="R150" s="615"/>
      <c r="S150" s="615"/>
      <c r="T150" s="615"/>
      <c r="U150" s="615"/>
      <c r="V150" s="615"/>
      <c r="W150" s="615"/>
      <c r="X150" s="615"/>
      <c r="Y150" s="615"/>
      <c r="Z150" s="615"/>
      <c r="AA150" s="615"/>
      <c r="AB150" s="615"/>
      <c r="AC150" s="615"/>
      <c r="AD150" s="615"/>
      <c r="AE150" s="615"/>
      <c r="AF150" s="615"/>
      <c r="AG150" s="615"/>
      <c r="AH150" s="615"/>
      <c r="AI150" s="549"/>
      <c r="AJ150" s="550"/>
      <c r="AK150" s="550"/>
      <c r="AL150" s="550"/>
      <c r="AM150" s="550"/>
      <c r="AN150" s="551"/>
    </row>
    <row r="151" spans="3:40" ht="16.8" customHeight="1" x14ac:dyDescent="0.2">
      <c r="C151" s="612"/>
      <c r="D151" s="612"/>
      <c r="E151" s="615"/>
      <c r="F151" s="615"/>
      <c r="G151" s="615"/>
      <c r="H151" s="615"/>
      <c r="I151" s="615"/>
      <c r="J151" s="615"/>
      <c r="K151" s="615"/>
      <c r="L151" s="615"/>
      <c r="M151" s="615"/>
      <c r="N151" s="615"/>
      <c r="O151" s="615"/>
      <c r="P151" s="615"/>
      <c r="Q151" s="615"/>
      <c r="R151" s="615"/>
      <c r="S151" s="615"/>
      <c r="T151" s="615"/>
      <c r="U151" s="615"/>
      <c r="V151" s="615"/>
      <c r="W151" s="615"/>
      <c r="X151" s="615"/>
      <c r="Y151" s="615"/>
      <c r="Z151" s="615"/>
      <c r="AA151" s="615"/>
      <c r="AB151" s="615"/>
      <c r="AC151" s="615"/>
      <c r="AD151" s="615"/>
      <c r="AE151" s="615"/>
      <c r="AF151" s="615"/>
      <c r="AG151" s="615"/>
      <c r="AH151" s="615"/>
      <c r="AI151" s="569"/>
      <c r="AJ151" s="580"/>
      <c r="AK151" s="580"/>
      <c r="AL151" s="580"/>
      <c r="AM151" s="580"/>
      <c r="AN151" s="570"/>
    </row>
    <row r="152" spans="3:40" ht="16.8" customHeight="1" x14ac:dyDescent="0.2">
      <c r="C152" s="612"/>
      <c r="D152" s="612"/>
      <c r="E152" s="615"/>
      <c r="F152" s="615"/>
      <c r="G152" s="615"/>
      <c r="H152" s="615"/>
      <c r="I152" s="615"/>
      <c r="J152" s="615"/>
      <c r="K152" s="615"/>
      <c r="L152" s="615"/>
      <c r="M152" s="615"/>
      <c r="N152" s="615"/>
      <c r="O152" s="615"/>
      <c r="P152" s="615"/>
      <c r="Q152" s="615"/>
      <c r="R152" s="615"/>
      <c r="S152" s="615"/>
      <c r="T152" s="615"/>
      <c r="U152" s="615"/>
      <c r="V152" s="615"/>
      <c r="W152" s="615"/>
      <c r="X152" s="615"/>
      <c r="Y152" s="615"/>
      <c r="Z152" s="615"/>
      <c r="AA152" s="615"/>
      <c r="AB152" s="615"/>
      <c r="AC152" s="615"/>
      <c r="AD152" s="615"/>
      <c r="AE152" s="615"/>
      <c r="AF152" s="615"/>
      <c r="AG152" s="615"/>
      <c r="AH152" s="615"/>
      <c r="AI152" s="552"/>
      <c r="AJ152" s="553"/>
      <c r="AK152" s="553"/>
      <c r="AL152" s="553"/>
      <c r="AM152" s="553"/>
      <c r="AN152" s="554"/>
    </row>
    <row r="153" spans="3:40" ht="16.8" customHeight="1" x14ac:dyDescent="0.2">
      <c r="C153" s="612">
        <v>4</v>
      </c>
      <c r="D153" s="612"/>
      <c r="E153" s="615" t="s">
        <v>110</v>
      </c>
      <c r="F153" s="615"/>
      <c r="G153" s="615"/>
      <c r="H153" s="615"/>
      <c r="I153" s="615"/>
      <c r="J153" s="615"/>
      <c r="K153" s="615"/>
      <c r="L153" s="615"/>
      <c r="M153" s="615"/>
      <c r="N153" s="615"/>
      <c r="O153" s="615"/>
      <c r="P153" s="615"/>
      <c r="Q153" s="615"/>
      <c r="R153" s="615"/>
      <c r="S153" s="615"/>
      <c r="T153" s="615"/>
      <c r="U153" s="615"/>
      <c r="V153" s="615"/>
      <c r="W153" s="615"/>
      <c r="X153" s="615"/>
      <c r="Y153" s="615"/>
      <c r="Z153" s="615"/>
      <c r="AA153" s="615"/>
      <c r="AB153" s="615"/>
      <c r="AC153" s="615"/>
      <c r="AD153" s="615"/>
      <c r="AE153" s="615"/>
      <c r="AF153" s="615"/>
      <c r="AG153" s="615"/>
      <c r="AH153" s="615"/>
      <c r="AI153" s="549"/>
      <c r="AJ153" s="550"/>
      <c r="AK153" s="550"/>
      <c r="AL153" s="550"/>
      <c r="AM153" s="550"/>
      <c r="AN153" s="551"/>
    </row>
    <row r="154" spans="3:40" ht="16.8" customHeight="1" x14ac:dyDescent="0.2">
      <c r="C154" s="612"/>
      <c r="D154" s="612"/>
      <c r="E154" s="615"/>
      <c r="F154" s="615"/>
      <c r="G154" s="615"/>
      <c r="H154" s="615"/>
      <c r="I154" s="615"/>
      <c r="J154" s="615"/>
      <c r="K154" s="615"/>
      <c r="L154" s="615"/>
      <c r="M154" s="615"/>
      <c r="N154" s="615"/>
      <c r="O154" s="615"/>
      <c r="P154" s="615"/>
      <c r="Q154" s="615"/>
      <c r="R154" s="615"/>
      <c r="S154" s="615"/>
      <c r="T154" s="615"/>
      <c r="U154" s="615"/>
      <c r="V154" s="615"/>
      <c r="W154" s="615"/>
      <c r="X154" s="615"/>
      <c r="Y154" s="615"/>
      <c r="Z154" s="615"/>
      <c r="AA154" s="615"/>
      <c r="AB154" s="615"/>
      <c r="AC154" s="615"/>
      <c r="AD154" s="615"/>
      <c r="AE154" s="615"/>
      <c r="AF154" s="615"/>
      <c r="AG154" s="615"/>
      <c r="AH154" s="615"/>
      <c r="AI154" s="552"/>
      <c r="AJ154" s="553"/>
      <c r="AK154" s="553"/>
      <c r="AL154" s="553"/>
      <c r="AM154" s="553"/>
      <c r="AN154" s="554"/>
    </row>
    <row r="155" spans="3:40" ht="16.8" customHeight="1" x14ac:dyDescent="0.2">
      <c r="C155" s="612">
        <v>5</v>
      </c>
      <c r="D155" s="612"/>
      <c r="E155" s="615" t="s">
        <v>109</v>
      </c>
      <c r="F155" s="615"/>
      <c r="G155" s="615"/>
      <c r="H155" s="615"/>
      <c r="I155" s="615"/>
      <c r="J155" s="615"/>
      <c r="K155" s="615"/>
      <c r="L155" s="615"/>
      <c r="M155" s="615"/>
      <c r="N155" s="615"/>
      <c r="O155" s="615"/>
      <c r="P155" s="615"/>
      <c r="Q155" s="615"/>
      <c r="R155" s="615"/>
      <c r="S155" s="615"/>
      <c r="T155" s="615"/>
      <c r="U155" s="615"/>
      <c r="V155" s="615"/>
      <c r="W155" s="615"/>
      <c r="X155" s="615"/>
      <c r="Y155" s="615"/>
      <c r="Z155" s="615"/>
      <c r="AA155" s="615"/>
      <c r="AB155" s="615"/>
      <c r="AC155" s="615"/>
      <c r="AD155" s="615"/>
      <c r="AE155" s="615"/>
      <c r="AF155" s="615"/>
      <c r="AG155" s="615"/>
      <c r="AH155" s="615"/>
      <c r="AI155" s="549"/>
      <c r="AJ155" s="550"/>
      <c r="AK155" s="550"/>
      <c r="AL155" s="550"/>
      <c r="AM155" s="550"/>
      <c r="AN155" s="551"/>
    </row>
    <row r="156" spans="3:40" ht="16.8" customHeight="1" x14ac:dyDescent="0.2">
      <c r="C156" s="612"/>
      <c r="D156" s="612"/>
      <c r="E156" s="615"/>
      <c r="F156" s="615"/>
      <c r="G156" s="615"/>
      <c r="H156" s="615"/>
      <c r="I156" s="615"/>
      <c r="J156" s="615"/>
      <c r="K156" s="615"/>
      <c r="L156" s="615"/>
      <c r="M156" s="615"/>
      <c r="N156" s="615"/>
      <c r="O156" s="615"/>
      <c r="P156" s="615"/>
      <c r="Q156" s="615"/>
      <c r="R156" s="615"/>
      <c r="S156" s="615"/>
      <c r="T156" s="615"/>
      <c r="U156" s="615"/>
      <c r="V156" s="615"/>
      <c r="W156" s="615"/>
      <c r="X156" s="615"/>
      <c r="Y156" s="615"/>
      <c r="Z156" s="615"/>
      <c r="AA156" s="615"/>
      <c r="AB156" s="615"/>
      <c r="AC156" s="615"/>
      <c r="AD156" s="615"/>
      <c r="AE156" s="615"/>
      <c r="AF156" s="615"/>
      <c r="AG156" s="615"/>
      <c r="AH156" s="615"/>
      <c r="AI156" s="552"/>
      <c r="AJ156" s="553"/>
      <c r="AK156" s="553"/>
      <c r="AL156" s="553"/>
      <c r="AM156" s="553"/>
      <c r="AN156" s="554"/>
    </row>
    <row r="157" spans="3:40" ht="16.8" customHeight="1" x14ac:dyDescent="0.2">
      <c r="C157" s="612">
        <v>6</v>
      </c>
      <c r="D157" s="612"/>
      <c r="E157" s="615" t="s">
        <v>108</v>
      </c>
      <c r="F157" s="615"/>
      <c r="G157" s="615"/>
      <c r="H157" s="615"/>
      <c r="I157" s="615"/>
      <c r="J157" s="615"/>
      <c r="K157" s="615"/>
      <c r="L157" s="615"/>
      <c r="M157" s="615"/>
      <c r="N157" s="615"/>
      <c r="O157" s="615"/>
      <c r="P157" s="615"/>
      <c r="Q157" s="615"/>
      <c r="R157" s="615"/>
      <c r="S157" s="615"/>
      <c r="T157" s="615"/>
      <c r="U157" s="615"/>
      <c r="V157" s="615"/>
      <c r="W157" s="615"/>
      <c r="X157" s="615"/>
      <c r="Y157" s="615"/>
      <c r="Z157" s="615"/>
      <c r="AA157" s="615"/>
      <c r="AB157" s="615"/>
      <c r="AC157" s="615"/>
      <c r="AD157" s="615"/>
      <c r="AE157" s="615"/>
      <c r="AF157" s="615"/>
      <c r="AG157" s="615"/>
      <c r="AH157" s="615"/>
      <c r="AI157" s="549"/>
      <c r="AJ157" s="550"/>
      <c r="AK157" s="550"/>
      <c r="AL157" s="550"/>
      <c r="AM157" s="550"/>
      <c r="AN157" s="551"/>
    </row>
    <row r="158" spans="3:40" ht="16.8" customHeight="1" x14ac:dyDescent="0.2">
      <c r="C158" s="612"/>
      <c r="D158" s="612"/>
      <c r="E158" s="615"/>
      <c r="F158" s="615"/>
      <c r="G158" s="615"/>
      <c r="H158" s="615"/>
      <c r="I158" s="615"/>
      <c r="J158" s="615"/>
      <c r="K158" s="615"/>
      <c r="L158" s="615"/>
      <c r="M158" s="615"/>
      <c r="N158" s="615"/>
      <c r="O158" s="615"/>
      <c r="P158" s="615"/>
      <c r="Q158" s="615"/>
      <c r="R158" s="615"/>
      <c r="S158" s="615"/>
      <c r="T158" s="615"/>
      <c r="U158" s="615"/>
      <c r="V158" s="615"/>
      <c r="W158" s="615"/>
      <c r="X158" s="615"/>
      <c r="Y158" s="615"/>
      <c r="Z158" s="615"/>
      <c r="AA158" s="615"/>
      <c r="AB158" s="615"/>
      <c r="AC158" s="615"/>
      <c r="AD158" s="615"/>
      <c r="AE158" s="615"/>
      <c r="AF158" s="615"/>
      <c r="AG158" s="615"/>
      <c r="AH158" s="615"/>
      <c r="AI158" s="552"/>
      <c r="AJ158" s="553"/>
      <c r="AK158" s="553"/>
      <c r="AL158" s="553"/>
      <c r="AM158" s="553"/>
      <c r="AN158" s="554"/>
    </row>
    <row r="159" spans="3:40" ht="16.8" customHeight="1" x14ac:dyDescent="0.2">
      <c r="C159" s="612">
        <v>7</v>
      </c>
      <c r="D159" s="612"/>
      <c r="E159" s="615" t="s">
        <v>107</v>
      </c>
      <c r="F159" s="615"/>
      <c r="G159" s="615"/>
      <c r="H159" s="615"/>
      <c r="I159" s="615"/>
      <c r="J159" s="615"/>
      <c r="K159" s="615"/>
      <c r="L159" s="615"/>
      <c r="M159" s="615"/>
      <c r="N159" s="615"/>
      <c r="O159" s="615"/>
      <c r="P159" s="615"/>
      <c r="Q159" s="615"/>
      <c r="R159" s="615"/>
      <c r="S159" s="615"/>
      <c r="T159" s="615"/>
      <c r="U159" s="615"/>
      <c r="V159" s="615"/>
      <c r="W159" s="615"/>
      <c r="X159" s="615"/>
      <c r="Y159" s="615"/>
      <c r="Z159" s="615"/>
      <c r="AA159" s="615"/>
      <c r="AB159" s="615"/>
      <c r="AC159" s="615"/>
      <c r="AD159" s="615"/>
      <c r="AE159" s="615"/>
      <c r="AF159" s="615"/>
      <c r="AG159" s="615"/>
      <c r="AH159" s="615"/>
      <c r="AI159" s="549"/>
      <c r="AJ159" s="550"/>
      <c r="AK159" s="550"/>
      <c r="AL159" s="550"/>
      <c r="AM159" s="550"/>
      <c r="AN159" s="551"/>
    </row>
    <row r="160" spans="3:40" ht="16.8" customHeight="1" x14ac:dyDescent="0.2">
      <c r="C160" s="612"/>
      <c r="D160" s="612"/>
      <c r="E160" s="615"/>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c r="AF160" s="615"/>
      <c r="AG160" s="615"/>
      <c r="AH160" s="615"/>
      <c r="AI160" s="569"/>
      <c r="AJ160" s="580"/>
      <c r="AK160" s="580"/>
      <c r="AL160" s="580"/>
      <c r="AM160" s="580"/>
      <c r="AN160" s="570"/>
    </row>
    <row r="161" spans="2:40" ht="16.8" customHeight="1" x14ac:dyDescent="0.2">
      <c r="C161" s="612"/>
      <c r="D161" s="612"/>
      <c r="E161" s="615"/>
      <c r="F161" s="615"/>
      <c r="G161" s="615"/>
      <c r="H161" s="615"/>
      <c r="I161" s="615"/>
      <c r="J161" s="615"/>
      <c r="K161" s="615"/>
      <c r="L161" s="615"/>
      <c r="M161" s="615"/>
      <c r="N161" s="615"/>
      <c r="O161" s="615"/>
      <c r="P161" s="615"/>
      <c r="Q161" s="615"/>
      <c r="R161" s="615"/>
      <c r="S161" s="615"/>
      <c r="T161" s="615"/>
      <c r="U161" s="615"/>
      <c r="V161" s="615"/>
      <c r="W161" s="615"/>
      <c r="X161" s="615"/>
      <c r="Y161" s="615"/>
      <c r="Z161" s="615"/>
      <c r="AA161" s="615"/>
      <c r="AB161" s="615"/>
      <c r="AC161" s="615"/>
      <c r="AD161" s="615"/>
      <c r="AE161" s="615"/>
      <c r="AF161" s="615"/>
      <c r="AG161" s="615"/>
      <c r="AH161" s="615"/>
      <c r="AI161" s="552"/>
      <c r="AJ161" s="553"/>
      <c r="AK161" s="553"/>
      <c r="AL161" s="553"/>
      <c r="AM161" s="553"/>
      <c r="AN161" s="554"/>
    </row>
    <row r="162" spans="2:40" ht="16.8" customHeight="1" x14ac:dyDescent="0.2">
      <c r="C162" s="612">
        <v>8</v>
      </c>
      <c r="D162" s="612"/>
      <c r="E162" s="615" t="s">
        <v>106</v>
      </c>
      <c r="F162" s="615"/>
      <c r="G162" s="615"/>
      <c r="H162" s="615"/>
      <c r="I162" s="615"/>
      <c r="J162" s="615"/>
      <c r="K162" s="615"/>
      <c r="L162" s="615"/>
      <c r="M162" s="615"/>
      <c r="N162" s="615"/>
      <c r="O162" s="615"/>
      <c r="P162" s="615"/>
      <c r="Q162" s="615"/>
      <c r="R162" s="615"/>
      <c r="S162" s="615"/>
      <c r="T162" s="615"/>
      <c r="U162" s="615"/>
      <c r="V162" s="615"/>
      <c r="W162" s="615"/>
      <c r="X162" s="615"/>
      <c r="Y162" s="615"/>
      <c r="Z162" s="615"/>
      <c r="AA162" s="615"/>
      <c r="AB162" s="615"/>
      <c r="AC162" s="615"/>
      <c r="AD162" s="615"/>
      <c r="AE162" s="615"/>
      <c r="AF162" s="615"/>
      <c r="AG162" s="615"/>
      <c r="AH162" s="615"/>
      <c r="AI162" s="549"/>
      <c r="AJ162" s="550"/>
      <c r="AK162" s="550"/>
      <c r="AL162" s="550"/>
      <c r="AM162" s="550"/>
      <c r="AN162" s="551"/>
    </row>
    <row r="163" spans="2:40" ht="16.8" customHeight="1" x14ac:dyDescent="0.2">
      <c r="C163" s="612"/>
      <c r="D163" s="612"/>
      <c r="E163" s="615"/>
      <c r="F163" s="615"/>
      <c r="G163" s="615"/>
      <c r="H163" s="615"/>
      <c r="I163" s="615"/>
      <c r="J163" s="615"/>
      <c r="K163" s="615"/>
      <c r="L163" s="615"/>
      <c r="M163" s="615"/>
      <c r="N163" s="615"/>
      <c r="O163" s="615"/>
      <c r="P163" s="615"/>
      <c r="Q163" s="615"/>
      <c r="R163" s="615"/>
      <c r="S163" s="615"/>
      <c r="T163" s="615"/>
      <c r="U163" s="615"/>
      <c r="V163" s="615"/>
      <c r="W163" s="615"/>
      <c r="X163" s="615"/>
      <c r="Y163" s="615"/>
      <c r="Z163" s="615"/>
      <c r="AA163" s="615"/>
      <c r="AB163" s="615"/>
      <c r="AC163" s="615"/>
      <c r="AD163" s="615"/>
      <c r="AE163" s="615"/>
      <c r="AF163" s="615"/>
      <c r="AG163" s="615"/>
      <c r="AH163" s="615"/>
      <c r="AI163" s="552"/>
      <c r="AJ163" s="553"/>
      <c r="AK163" s="553"/>
      <c r="AL163" s="553"/>
      <c r="AM163" s="553"/>
      <c r="AN163" s="554"/>
    </row>
    <row r="164" spans="2:40" ht="16.8" customHeight="1" x14ac:dyDescent="0.2">
      <c r="C164" s="612">
        <v>9</v>
      </c>
      <c r="D164" s="612"/>
      <c r="E164" s="615" t="s">
        <v>226</v>
      </c>
      <c r="F164" s="615"/>
      <c r="G164" s="615"/>
      <c r="H164" s="615"/>
      <c r="I164" s="615"/>
      <c r="J164" s="615"/>
      <c r="K164" s="615"/>
      <c r="L164" s="615"/>
      <c r="M164" s="615"/>
      <c r="N164" s="615"/>
      <c r="O164" s="615"/>
      <c r="P164" s="615"/>
      <c r="Q164" s="615"/>
      <c r="R164" s="615"/>
      <c r="S164" s="615"/>
      <c r="T164" s="615"/>
      <c r="U164" s="615"/>
      <c r="V164" s="615"/>
      <c r="W164" s="615"/>
      <c r="X164" s="615"/>
      <c r="Y164" s="615"/>
      <c r="Z164" s="615"/>
      <c r="AA164" s="615"/>
      <c r="AB164" s="615"/>
      <c r="AC164" s="615"/>
      <c r="AD164" s="615"/>
      <c r="AE164" s="615"/>
      <c r="AF164" s="615"/>
      <c r="AG164" s="615"/>
      <c r="AH164" s="615"/>
      <c r="AI164" s="549"/>
      <c r="AJ164" s="550"/>
      <c r="AK164" s="550"/>
      <c r="AL164" s="550"/>
      <c r="AM164" s="550"/>
      <c r="AN164" s="551"/>
    </row>
    <row r="165" spans="2:40" ht="16.8" customHeight="1" x14ac:dyDescent="0.2">
      <c r="C165" s="612"/>
      <c r="D165" s="612"/>
      <c r="E165" s="615"/>
      <c r="F165" s="615"/>
      <c r="G165" s="615"/>
      <c r="H165" s="615"/>
      <c r="I165" s="615"/>
      <c r="J165" s="615"/>
      <c r="K165" s="615"/>
      <c r="L165" s="615"/>
      <c r="M165" s="615"/>
      <c r="N165" s="615"/>
      <c r="O165" s="615"/>
      <c r="P165" s="615"/>
      <c r="Q165" s="615"/>
      <c r="R165" s="615"/>
      <c r="S165" s="615"/>
      <c r="T165" s="615"/>
      <c r="U165" s="615"/>
      <c r="V165" s="615"/>
      <c r="W165" s="615"/>
      <c r="X165" s="615"/>
      <c r="Y165" s="615"/>
      <c r="Z165" s="615"/>
      <c r="AA165" s="615"/>
      <c r="AB165" s="615"/>
      <c r="AC165" s="615"/>
      <c r="AD165" s="615"/>
      <c r="AE165" s="615"/>
      <c r="AF165" s="615"/>
      <c r="AG165" s="615"/>
      <c r="AH165" s="615"/>
      <c r="AI165" s="569"/>
      <c r="AJ165" s="580"/>
      <c r="AK165" s="580"/>
      <c r="AL165" s="580"/>
      <c r="AM165" s="580"/>
      <c r="AN165" s="570"/>
    </row>
    <row r="166" spans="2:40" ht="16.8" customHeight="1" x14ac:dyDescent="0.2">
      <c r="C166" s="612"/>
      <c r="D166" s="612"/>
      <c r="E166" s="615"/>
      <c r="F166" s="615"/>
      <c r="G166" s="615"/>
      <c r="H166" s="615"/>
      <c r="I166" s="615"/>
      <c r="J166" s="615"/>
      <c r="K166" s="615"/>
      <c r="L166" s="615"/>
      <c r="M166" s="615"/>
      <c r="N166" s="615"/>
      <c r="O166" s="615"/>
      <c r="P166" s="615"/>
      <c r="Q166" s="615"/>
      <c r="R166" s="615"/>
      <c r="S166" s="615"/>
      <c r="T166" s="615"/>
      <c r="U166" s="615"/>
      <c r="V166" s="615"/>
      <c r="W166" s="615"/>
      <c r="X166" s="615"/>
      <c r="Y166" s="615"/>
      <c r="Z166" s="615"/>
      <c r="AA166" s="615"/>
      <c r="AB166" s="615"/>
      <c r="AC166" s="615"/>
      <c r="AD166" s="615"/>
      <c r="AE166" s="615"/>
      <c r="AF166" s="615"/>
      <c r="AG166" s="615"/>
      <c r="AH166" s="615"/>
      <c r="AI166" s="569"/>
      <c r="AJ166" s="580"/>
      <c r="AK166" s="580"/>
      <c r="AL166" s="580"/>
      <c r="AM166" s="580"/>
      <c r="AN166" s="570"/>
    </row>
    <row r="167" spans="2:40" ht="16.8" customHeight="1" x14ac:dyDescent="0.2">
      <c r="C167" s="612"/>
      <c r="D167" s="612"/>
      <c r="E167" s="615"/>
      <c r="F167" s="615"/>
      <c r="G167" s="615"/>
      <c r="H167" s="615"/>
      <c r="I167" s="615"/>
      <c r="J167" s="615"/>
      <c r="K167" s="615"/>
      <c r="L167" s="615"/>
      <c r="M167" s="615"/>
      <c r="N167" s="615"/>
      <c r="O167" s="615"/>
      <c r="P167" s="615"/>
      <c r="Q167" s="615"/>
      <c r="R167" s="615"/>
      <c r="S167" s="615"/>
      <c r="T167" s="615"/>
      <c r="U167" s="615"/>
      <c r="V167" s="615"/>
      <c r="W167" s="615"/>
      <c r="X167" s="615"/>
      <c r="Y167" s="615"/>
      <c r="Z167" s="615"/>
      <c r="AA167" s="615"/>
      <c r="AB167" s="615"/>
      <c r="AC167" s="615"/>
      <c r="AD167" s="615"/>
      <c r="AE167" s="615"/>
      <c r="AF167" s="615"/>
      <c r="AG167" s="615"/>
      <c r="AH167" s="615"/>
      <c r="AI167" s="569"/>
      <c r="AJ167" s="580"/>
      <c r="AK167" s="580"/>
      <c r="AL167" s="580"/>
      <c r="AM167" s="580"/>
      <c r="AN167" s="570"/>
    </row>
    <row r="168" spans="2:40" ht="16.8" customHeight="1" x14ac:dyDescent="0.2">
      <c r="C168" s="612"/>
      <c r="D168" s="612"/>
      <c r="E168" s="615"/>
      <c r="F168" s="615"/>
      <c r="G168" s="615"/>
      <c r="H168" s="615"/>
      <c r="I168" s="615"/>
      <c r="J168" s="615"/>
      <c r="K168" s="615"/>
      <c r="L168" s="615"/>
      <c r="M168" s="615"/>
      <c r="N168" s="615"/>
      <c r="O168" s="615"/>
      <c r="P168" s="615"/>
      <c r="Q168" s="615"/>
      <c r="R168" s="615"/>
      <c r="S168" s="615"/>
      <c r="T168" s="615"/>
      <c r="U168" s="615"/>
      <c r="V168" s="615"/>
      <c r="W168" s="615"/>
      <c r="X168" s="615"/>
      <c r="Y168" s="615"/>
      <c r="Z168" s="615"/>
      <c r="AA168" s="615"/>
      <c r="AB168" s="615"/>
      <c r="AC168" s="615"/>
      <c r="AD168" s="615"/>
      <c r="AE168" s="615"/>
      <c r="AF168" s="615"/>
      <c r="AG168" s="615"/>
      <c r="AH168" s="615"/>
      <c r="AI168" s="569"/>
      <c r="AJ168" s="580"/>
      <c r="AK168" s="580"/>
      <c r="AL168" s="580"/>
      <c r="AM168" s="580"/>
      <c r="AN168" s="570"/>
    </row>
    <row r="169" spans="2:40" ht="16.8" customHeight="1" x14ac:dyDescent="0.2">
      <c r="C169" s="612"/>
      <c r="D169" s="612"/>
      <c r="E169" s="615"/>
      <c r="F169" s="615"/>
      <c r="G169" s="615"/>
      <c r="H169" s="615"/>
      <c r="I169" s="615"/>
      <c r="J169" s="615"/>
      <c r="K169" s="615"/>
      <c r="L169" s="615"/>
      <c r="M169" s="615"/>
      <c r="N169" s="615"/>
      <c r="O169" s="615"/>
      <c r="P169" s="615"/>
      <c r="Q169" s="615"/>
      <c r="R169" s="615"/>
      <c r="S169" s="615"/>
      <c r="T169" s="615"/>
      <c r="U169" s="615"/>
      <c r="V169" s="615"/>
      <c r="W169" s="615"/>
      <c r="X169" s="615"/>
      <c r="Y169" s="615"/>
      <c r="Z169" s="615"/>
      <c r="AA169" s="615"/>
      <c r="AB169" s="615"/>
      <c r="AC169" s="615"/>
      <c r="AD169" s="615"/>
      <c r="AE169" s="615"/>
      <c r="AF169" s="615"/>
      <c r="AG169" s="615"/>
      <c r="AH169" s="615"/>
      <c r="AI169" s="552"/>
      <c r="AJ169" s="553"/>
      <c r="AK169" s="553"/>
      <c r="AL169" s="553"/>
      <c r="AM169" s="553"/>
      <c r="AN169" s="554"/>
    </row>
    <row r="170" spans="2:40" ht="16.8" customHeight="1" x14ac:dyDescent="0.2">
      <c r="C170" s="612">
        <v>10</v>
      </c>
      <c r="D170" s="612"/>
      <c r="E170" s="615" t="s">
        <v>185</v>
      </c>
      <c r="F170" s="615"/>
      <c r="G170" s="615"/>
      <c r="H170" s="615"/>
      <c r="I170" s="615"/>
      <c r="J170" s="615"/>
      <c r="K170" s="615"/>
      <c r="L170" s="615"/>
      <c r="M170" s="615"/>
      <c r="N170" s="615"/>
      <c r="O170" s="615"/>
      <c r="P170" s="615"/>
      <c r="Q170" s="615"/>
      <c r="R170" s="615"/>
      <c r="S170" s="615"/>
      <c r="T170" s="615"/>
      <c r="U170" s="615"/>
      <c r="V170" s="615"/>
      <c r="W170" s="615"/>
      <c r="X170" s="615"/>
      <c r="Y170" s="615"/>
      <c r="Z170" s="615"/>
      <c r="AA170" s="615"/>
      <c r="AB170" s="615"/>
      <c r="AC170" s="615"/>
      <c r="AD170" s="615"/>
      <c r="AE170" s="615"/>
      <c r="AF170" s="615"/>
      <c r="AG170" s="615"/>
      <c r="AH170" s="615"/>
      <c r="AI170" s="549"/>
      <c r="AJ170" s="550"/>
      <c r="AK170" s="550"/>
      <c r="AL170" s="550"/>
      <c r="AM170" s="550"/>
      <c r="AN170" s="551"/>
    </row>
    <row r="171" spans="2:40" ht="16.8" customHeight="1" x14ac:dyDescent="0.2">
      <c r="C171" s="612"/>
      <c r="D171" s="612"/>
      <c r="E171" s="615"/>
      <c r="F171" s="615"/>
      <c r="G171" s="615"/>
      <c r="H171" s="615"/>
      <c r="I171" s="615"/>
      <c r="J171" s="615"/>
      <c r="K171" s="615"/>
      <c r="L171" s="615"/>
      <c r="M171" s="615"/>
      <c r="N171" s="615"/>
      <c r="O171" s="615"/>
      <c r="P171" s="615"/>
      <c r="Q171" s="615"/>
      <c r="R171" s="615"/>
      <c r="S171" s="615"/>
      <c r="T171" s="615"/>
      <c r="U171" s="615"/>
      <c r="V171" s="615"/>
      <c r="W171" s="615"/>
      <c r="X171" s="615"/>
      <c r="Y171" s="615"/>
      <c r="Z171" s="615"/>
      <c r="AA171" s="615"/>
      <c r="AB171" s="615"/>
      <c r="AC171" s="615"/>
      <c r="AD171" s="615"/>
      <c r="AE171" s="615"/>
      <c r="AF171" s="615"/>
      <c r="AG171" s="615"/>
      <c r="AH171" s="615"/>
      <c r="AI171" s="552"/>
      <c r="AJ171" s="553"/>
      <c r="AK171" s="553"/>
      <c r="AL171" s="553"/>
      <c r="AM171" s="553"/>
      <c r="AN171" s="554"/>
    </row>
    <row r="172" spans="2:40" ht="16.8" customHeight="1" x14ac:dyDescent="0.2">
      <c r="C172" s="612">
        <v>11</v>
      </c>
      <c r="D172" s="612"/>
      <c r="E172" s="615" t="s">
        <v>186</v>
      </c>
      <c r="F172" s="615"/>
      <c r="G172" s="615"/>
      <c r="H172" s="615"/>
      <c r="I172" s="615"/>
      <c r="J172" s="615"/>
      <c r="K172" s="615"/>
      <c r="L172" s="615"/>
      <c r="M172" s="615"/>
      <c r="N172" s="615"/>
      <c r="O172" s="615"/>
      <c r="P172" s="615"/>
      <c r="Q172" s="615"/>
      <c r="R172" s="615"/>
      <c r="S172" s="615"/>
      <c r="T172" s="615"/>
      <c r="U172" s="615"/>
      <c r="V172" s="615"/>
      <c r="W172" s="615"/>
      <c r="X172" s="615"/>
      <c r="Y172" s="615"/>
      <c r="Z172" s="615"/>
      <c r="AA172" s="615"/>
      <c r="AB172" s="615"/>
      <c r="AC172" s="615"/>
      <c r="AD172" s="615"/>
      <c r="AE172" s="615"/>
      <c r="AF172" s="615"/>
      <c r="AG172" s="615"/>
      <c r="AH172" s="615"/>
      <c r="AI172" s="549"/>
      <c r="AJ172" s="550"/>
      <c r="AK172" s="550"/>
      <c r="AL172" s="550"/>
      <c r="AM172" s="550"/>
      <c r="AN172" s="551"/>
    </row>
    <row r="173" spans="2:40" ht="16.8" customHeight="1" x14ac:dyDescent="0.2">
      <c r="C173" s="612"/>
      <c r="D173" s="612"/>
      <c r="E173" s="615"/>
      <c r="F173" s="615"/>
      <c r="G173" s="615"/>
      <c r="H173" s="615"/>
      <c r="I173" s="615"/>
      <c r="J173" s="615"/>
      <c r="K173" s="615"/>
      <c r="L173" s="615"/>
      <c r="M173" s="615"/>
      <c r="N173" s="615"/>
      <c r="O173" s="615"/>
      <c r="P173" s="615"/>
      <c r="Q173" s="615"/>
      <c r="R173" s="615"/>
      <c r="S173" s="615"/>
      <c r="T173" s="615"/>
      <c r="U173" s="615"/>
      <c r="V173" s="615"/>
      <c r="W173" s="615"/>
      <c r="X173" s="615"/>
      <c r="Y173" s="615"/>
      <c r="Z173" s="615"/>
      <c r="AA173" s="615"/>
      <c r="AB173" s="615"/>
      <c r="AC173" s="615"/>
      <c r="AD173" s="615"/>
      <c r="AE173" s="615"/>
      <c r="AF173" s="615"/>
      <c r="AG173" s="615"/>
      <c r="AH173" s="615"/>
      <c r="AI173" s="552"/>
      <c r="AJ173" s="553"/>
      <c r="AK173" s="553"/>
      <c r="AL173" s="553"/>
      <c r="AM173" s="553"/>
      <c r="AN173" s="554"/>
    </row>
    <row r="174" spans="2:40" ht="10.199999999999999" customHeight="1" x14ac:dyDescent="0.2">
      <c r="C174" s="7"/>
      <c r="D174" s="7"/>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1"/>
      <c r="AJ174" s="11"/>
      <c r="AK174" s="11"/>
      <c r="AL174" s="11"/>
      <c r="AM174" s="11"/>
      <c r="AN174" s="11"/>
    </row>
    <row r="175" spans="2:40" ht="17.25" customHeight="1" x14ac:dyDescent="0.2">
      <c r="B175" s="4" t="s">
        <v>187</v>
      </c>
    </row>
    <row r="176" spans="2:40" ht="17.25" customHeight="1" x14ac:dyDescent="0.2">
      <c r="C176" s="549">
        <v>1</v>
      </c>
      <c r="D176" s="551"/>
      <c r="E176" s="540" t="s">
        <v>188</v>
      </c>
      <c r="F176" s="541"/>
      <c r="G176" s="541"/>
      <c r="H176" s="541"/>
      <c r="I176" s="541"/>
      <c r="J176" s="541"/>
      <c r="K176" s="541"/>
      <c r="L176" s="541"/>
      <c r="M176" s="541"/>
      <c r="N176" s="541"/>
      <c r="O176" s="541"/>
      <c r="P176" s="541"/>
      <c r="Q176" s="541"/>
      <c r="R176" s="541"/>
      <c r="S176" s="541"/>
      <c r="T176" s="541"/>
      <c r="U176" s="541"/>
      <c r="V176" s="541"/>
      <c r="W176" s="541"/>
      <c r="X176" s="541"/>
      <c r="Y176" s="541"/>
      <c r="Z176" s="541"/>
      <c r="AA176" s="541"/>
      <c r="AB176" s="541"/>
      <c r="AC176" s="541"/>
      <c r="AD176" s="541"/>
      <c r="AE176" s="541"/>
      <c r="AF176" s="541"/>
      <c r="AG176" s="541"/>
      <c r="AH176" s="542"/>
      <c r="AI176" s="549"/>
      <c r="AJ176" s="550"/>
      <c r="AK176" s="550"/>
      <c r="AL176" s="550"/>
      <c r="AM176" s="550"/>
      <c r="AN176" s="551"/>
    </row>
    <row r="177" spans="2:40" ht="17.25" customHeight="1" x14ac:dyDescent="0.2">
      <c r="C177" s="569"/>
      <c r="D177" s="570"/>
      <c r="E177" s="543"/>
      <c r="F177" s="544"/>
      <c r="G177" s="544"/>
      <c r="H177" s="544"/>
      <c r="I177" s="544"/>
      <c r="J177" s="544"/>
      <c r="K177" s="544"/>
      <c r="L177" s="544"/>
      <c r="M177" s="544"/>
      <c r="N177" s="544"/>
      <c r="O177" s="544"/>
      <c r="P177" s="544"/>
      <c r="Q177" s="544"/>
      <c r="R177" s="544"/>
      <c r="S177" s="544"/>
      <c r="T177" s="544"/>
      <c r="U177" s="544"/>
      <c r="V177" s="544"/>
      <c r="W177" s="544"/>
      <c r="X177" s="544"/>
      <c r="Y177" s="544"/>
      <c r="Z177" s="544"/>
      <c r="AA177" s="544"/>
      <c r="AB177" s="544"/>
      <c r="AC177" s="544"/>
      <c r="AD177" s="544"/>
      <c r="AE177" s="544"/>
      <c r="AF177" s="544"/>
      <c r="AG177" s="544"/>
      <c r="AH177" s="545"/>
      <c r="AI177" s="569"/>
      <c r="AJ177" s="580"/>
      <c r="AK177" s="580"/>
      <c r="AL177" s="580"/>
      <c r="AM177" s="580"/>
      <c r="AN177" s="570"/>
    </row>
    <row r="178" spans="2:40" ht="17.25" customHeight="1" x14ac:dyDescent="0.2">
      <c r="C178" s="552"/>
      <c r="D178" s="554"/>
      <c r="E178" s="546"/>
      <c r="F178" s="547"/>
      <c r="G178" s="547"/>
      <c r="H178" s="547"/>
      <c r="I178" s="547"/>
      <c r="J178" s="547"/>
      <c r="K178" s="547"/>
      <c r="L178" s="547"/>
      <c r="M178" s="547"/>
      <c r="N178" s="547"/>
      <c r="O178" s="547"/>
      <c r="P178" s="547"/>
      <c r="Q178" s="547"/>
      <c r="R178" s="547"/>
      <c r="S178" s="547"/>
      <c r="T178" s="547"/>
      <c r="U178" s="547"/>
      <c r="V178" s="547"/>
      <c r="W178" s="547"/>
      <c r="X178" s="547"/>
      <c r="Y178" s="547"/>
      <c r="Z178" s="547"/>
      <c r="AA178" s="547"/>
      <c r="AB178" s="547"/>
      <c r="AC178" s="547"/>
      <c r="AD178" s="547"/>
      <c r="AE178" s="547"/>
      <c r="AF178" s="547"/>
      <c r="AG178" s="547"/>
      <c r="AH178" s="548"/>
      <c r="AI178" s="552"/>
      <c r="AJ178" s="553"/>
      <c r="AK178" s="553"/>
      <c r="AL178" s="553"/>
      <c r="AM178" s="553"/>
      <c r="AN178" s="554"/>
    </row>
    <row r="179" spans="2:40" ht="17.25" customHeight="1" x14ac:dyDescent="0.2">
      <c r="C179" s="549">
        <v>2</v>
      </c>
      <c r="D179" s="551"/>
      <c r="E179" s="540" t="s">
        <v>95</v>
      </c>
      <c r="F179" s="541"/>
      <c r="G179" s="541"/>
      <c r="H179" s="541"/>
      <c r="I179" s="541"/>
      <c r="J179" s="541"/>
      <c r="K179" s="541"/>
      <c r="L179" s="541"/>
      <c r="M179" s="541"/>
      <c r="N179" s="541"/>
      <c r="O179" s="541"/>
      <c r="P179" s="541"/>
      <c r="Q179" s="541"/>
      <c r="R179" s="541"/>
      <c r="S179" s="541"/>
      <c r="T179" s="541"/>
      <c r="U179" s="541"/>
      <c r="V179" s="541"/>
      <c r="W179" s="541"/>
      <c r="X179" s="541"/>
      <c r="Y179" s="541"/>
      <c r="Z179" s="541"/>
      <c r="AA179" s="541"/>
      <c r="AB179" s="541"/>
      <c r="AC179" s="541"/>
      <c r="AD179" s="541"/>
      <c r="AE179" s="541"/>
      <c r="AF179" s="541"/>
      <c r="AG179" s="541"/>
      <c r="AH179" s="542"/>
      <c r="AI179" s="549"/>
      <c r="AJ179" s="550"/>
      <c r="AK179" s="550"/>
      <c r="AL179" s="550"/>
      <c r="AM179" s="550"/>
      <c r="AN179" s="551"/>
    </row>
    <row r="180" spans="2:40" ht="17.25" customHeight="1" x14ac:dyDescent="0.2">
      <c r="C180" s="552"/>
      <c r="D180" s="554"/>
      <c r="E180" s="546"/>
      <c r="F180" s="547"/>
      <c r="G180" s="547"/>
      <c r="H180" s="547"/>
      <c r="I180" s="547"/>
      <c r="J180" s="547"/>
      <c r="K180" s="547"/>
      <c r="L180" s="547"/>
      <c r="M180" s="547"/>
      <c r="N180" s="547"/>
      <c r="O180" s="547"/>
      <c r="P180" s="547"/>
      <c r="Q180" s="547"/>
      <c r="R180" s="547"/>
      <c r="S180" s="547"/>
      <c r="T180" s="547"/>
      <c r="U180" s="547"/>
      <c r="V180" s="547"/>
      <c r="W180" s="547"/>
      <c r="X180" s="547"/>
      <c r="Y180" s="547"/>
      <c r="Z180" s="547"/>
      <c r="AA180" s="547"/>
      <c r="AB180" s="547"/>
      <c r="AC180" s="547"/>
      <c r="AD180" s="547"/>
      <c r="AE180" s="547"/>
      <c r="AF180" s="547"/>
      <c r="AG180" s="547"/>
      <c r="AH180" s="548"/>
      <c r="AI180" s="552"/>
      <c r="AJ180" s="553"/>
      <c r="AK180" s="553"/>
      <c r="AL180" s="553"/>
      <c r="AM180" s="553"/>
      <c r="AN180" s="554"/>
    </row>
    <row r="181" spans="2:40" ht="17.25" customHeight="1" x14ac:dyDescent="0.2">
      <c r="C181" s="549">
        <v>3</v>
      </c>
      <c r="D181" s="551"/>
      <c r="E181" s="540" t="s">
        <v>227</v>
      </c>
      <c r="F181" s="541"/>
      <c r="G181" s="541"/>
      <c r="H181" s="541"/>
      <c r="I181" s="541"/>
      <c r="J181" s="541"/>
      <c r="K181" s="541"/>
      <c r="L181" s="541"/>
      <c r="M181" s="541"/>
      <c r="N181" s="541"/>
      <c r="O181" s="541"/>
      <c r="P181" s="541"/>
      <c r="Q181" s="541"/>
      <c r="R181" s="541"/>
      <c r="S181" s="541"/>
      <c r="T181" s="541"/>
      <c r="U181" s="541"/>
      <c r="V181" s="541"/>
      <c r="W181" s="541"/>
      <c r="X181" s="541"/>
      <c r="Y181" s="541"/>
      <c r="Z181" s="541"/>
      <c r="AA181" s="541"/>
      <c r="AB181" s="541"/>
      <c r="AC181" s="541"/>
      <c r="AD181" s="541"/>
      <c r="AE181" s="541"/>
      <c r="AF181" s="541"/>
      <c r="AG181" s="541"/>
      <c r="AH181" s="542"/>
      <c r="AI181" s="549"/>
      <c r="AJ181" s="550"/>
      <c r="AK181" s="550"/>
      <c r="AL181" s="550"/>
      <c r="AM181" s="550"/>
      <c r="AN181" s="551"/>
    </row>
    <row r="182" spans="2:40" ht="17.25" customHeight="1" x14ac:dyDescent="0.2">
      <c r="C182" s="552"/>
      <c r="D182" s="554"/>
      <c r="E182" s="546"/>
      <c r="F182" s="547"/>
      <c r="G182" s="547"/>
      <c r="H182" s="547"/>
      <c r="I182" s="547"/>
      <c r="J182" s="547"/>
      <c r="K182" s="547"/>
      <c r="L182" s="547"/>
      <c r="M182" s="547"/>
      <c r="N182" s="547"/>
      <c r="O182" s="547"/>
      <c r="P182" s="547"/>
      <c r="Q182" s="547"/>
      <c r="R182" s="547"/>
      <c r="S182" s="547"/>
      <c r="T182" s="547"/>
      <c r="U182" s="547"/>
      <c r="V182" s="547"/>
      <c r="W182" s="547"/>
      <c r="X182" s="547"/>
      <c r="Y182" s="547"/>
      <c r="Z182" s="547"/>
      <c r="AA182" s="547"/>
      <c r="AB182" s="547"/>
      <c r="AC182" s="547"/>
      <c r="AD182" s="547"/>
      <c r="AE182" s="547"/>
      <c r="AF182" s="547"/>
      <c r="AG182" s="547"/>
      <c r="AH182" s="548"/>
      <c r="AI182" s="552"/>
      <c r="AJ182" s="553"/>
      <c r="AK182" s="553"/>
      <c r="AL182" s="553"/>
      <c r="AM182" s="553"/>
      <c r="AN182" s="554"/>
    </row>
    <row r="183" spans="2:40" ht="17.25" customHeight="1" x14ac:dyDescent="0.2">
      <c r="C183" s="549">
        <v>4</v>
      </c>
      <c r="D183" s="551"/>
      <c r="E183" s="540" t="s">
        <v>228</v>
      </c>
      <c r="F183" s="541"/>
      <c r="G183" s="541"/>
      <c r="H183" s="541"/>
      <c r="I183" s="541"/>
      <c r="J183" s="541"/>
      <c r="K183" s="541"/>
      <c r="L183" s="541"/>
      <c r="M183" s="541"/>
      <c r="N183" s="541"/>
      <c r="O183" s="541"/>
      <c r="P183" s="541"/>
      <c r="Q183" s="541"/>
      <c r="R183" s="541"/>
      <c r="S183" s="541"/>
      <c r="T183" s="541"/>
      <c r="U183" s="541"/>
      <c r="V183" s="541"/>
      <c r="W183" s="541"/>
      <c r="X183" s="541"/>
      <c r="Y183" s="541"/>
      <c r="Z183" s="541"/>
      <c r="AA183" s="541"/>
      <c r="AB183" s="541"/>
      <c r="AC183" s="541"/>
      <c r="AD183" s="541"/>
      <c r="AE183" s="541"/>
      <c r="AF183" s="541"/>
      <c r="AG183" s="541"/>
      <c r="AH183" s="542"/>
      <c r="AI183" s="549"/>
      <c r="AJ183" s="550"/>
      <c r="AK183" s="550"/>
      <c r="AL183" s="550"/>
      <c r="AM183" s="550"/>
      <c r="AN183" s="551"/>
    </row>
    <row r="184" spans="2:40" ht="17.25" customHeight="1" x14ac:dyDescent="0.2">
      <c r="C184" s="552"/>
      <c r="D184" s="554"/>
      <c r="E184" s="546"/>
      <c r="F184" s="547"/>
      <c r="G184" s="547"/>
      <c r="H184" s="547"/>
      <c r="I184" s="547"/>
      <c r="J184" s="547"/>
      <c r="K184" s="547"/>
      <c r="L184" s="547"/>
      <c r="M184" s="547"/>
      <c r="N184" s="547"/>
      <c r="O184" s="547"/>
      <c r="P184" s="547"/>
      <c r="Q184" s="547"/>
      <c r="R184" s="547"/>
      <c r="S184" s="547"/>
      <c r="T184" s="547"/>
      <c r="U184" s="547"/>
      <c r="V184" s="547"/>
      <c r="W184" s="547"/>
      <c r="X184" s="547"/>
      <c r="Y184" s="547"/>
      <c r="Z184" s="547"/>
      <c r="AA184" s="547"/>
      <c r="AB184" s="547"/>
      <c r="AC184" s="547"/>
      <c r="AD184" s="547"/>
      <c r="AE184" s="547"/>
      <c r="AF184" s="547"/>
      <c r="AG184" s="547"/>
      <c r="AH184" s="548"/>
      <c r="AI184" s="552"/>
      <c r="AJ184" s="553"/>
      <c r="AK184" s="553"/>
      <c r="AL184" s="553"/>
      <c r="AM184" s="553"/>
      <c r="AN184" s="554"/>
    </row>
    <row r="185" spans="2:40" ht="17.25" customHeight="1" x14ac:dyDescent="0.2">
      <c r="C185" s="549">
        <v>5</v>
      </c>
      <c r="D185" s="551"/>
      <c r="E185" s="540" t="s">
        <v>229</v>
      </c>
      <c r="F185" s="541"/>
      <c r="G185" s="541"/>
      <c r="H185" s="541"/>
      <c r="I185" s="541"/>
      <c r="J185" s="541"/>
      <c r="K185" s="541"/>
      <c r="L185" s="541"/>
      <c r="M185" s="541"/>
      <c r="N185" s="541"/>
      <c r="O185" s="541"/>
      <c r="P185" s="541"/>
      <c r="Q185" s="541"/>
      <c r="R185" s="541"/>
      <c r="S185" s="541"/>
      <c r="T185" s="541"/>
      <c r="U185" s="541"/>
      <c r="V185" s="541"/>
      <c r="W185" s="541"/>
      <c r="X185" s="541"/>
      <c r="Y185" s="541"/>
      <c r="Z185" s="541"/>
      <c r="AA185" s="541"/>
      <c r="AB185" s="541"/>
      <c r="AC185" s="541"/>
      <c r="AD185" s="541"/>
      <c r="AE185" s="541"/>
      <c r="AF185" s="541"/>
      <c r="AG185" s="541"/>
      <c r="AH185" s="542"/>
      <c r="AI185" s="549"/>
      <c r="AJ185" s="550"/>
      <c r="AK185" s="550"/>
      <c r="AL185" s="550"/>
      <c r="AM185" s="550"/>
      <c r="AN185" s="551"/>
    </row>
    <row r="186" spans="2:40" ht="17.25" customHeight="1" x14ac:dyDescent="0.2">
      <c r="C186" s="552"/>
      <c r="D186" s="554"/>
      <c r="E186" s="546"/>
      <c r="F186" s="547"/>
      <c r="G186" s="547"/>
      <c r="H186" s="547"/>
      <c r="I186" s="547"/>
      <c r="J186" s="547"/>
      <c r="K186" s="547"/>
      <c r="L186" s="547"/>
      <c r="M186" s="547"/>
      <c r="N186" s="547"/>
      <c r="O186" s="547"/>
      <c r="P186" s="547"/>
      <c r="Q186" s="547"/>
      <c r="R186" s="547"/>
      <c r="S186" s="547"/>
      <c r="T186" s="547"/>
      <c r="U186" s="547"/>
      <c r="V186" s="547"/>
      <c r="W186" s="547"/>
      <c r="X186" s="547"/>
      <c r="Y186" s="547"/>
      <c r="Z186" s="547"/>
      <c r="AA186" s="547"/>
      <c r="AB186" s="547"/>
      <c r="AC186" s="547"/>
      <c r="AD186" s="547"/>
      <c r="AE186" s="547"/>
      <c r="AF186" s="547"/>
      <c r="AG186" s="547"/>
      <c r="AH186" s="548"/>
      <c r="AI186" s="552"/>
      <c r="AJ186" s="553"/>
      <c r="AK186" s="553"/>
      <c r="AL186" s="553"/>
      <c r="AM186" s="553"/>
      <c r="AN186" s="554"/>
    </row>
    <row r="187" spans="2:40" ht="17.25" customHeight="1" x14ac:dyDescent="0.2">
      <c r="C187" s="549">
        <v>6</v>
      </c>
      <c r="D187" s="551"/>
      <c r="E187" s="540" t="s">
        <v>105</v>
      </c>
      <c r="F187" s="541"/>
      <c r="G187" s="541"/>
      <c r="H187" s="541"/>
      <c r="I187" s="541"/>
      <c r="J187" s="541"/>
      <c r="K187" s="541"/>
      <c r="L187" s="541"/>
      <c r="M187" s="541"/>
      <c r="N187" s="541"/>
      <c r="O187" s="541"/>
      <c r="P187" s="541"/>
      <c r="Q187" s="541"/>
      <c r="R187" s="541"/>
      <c r="S187" s="541"/>
      <c r="T187" s="541"/>
      <c r="U187" s="541"/>
      <c r="V187" s="541"/>
      <c r="W187" s="541"/>
      <c r="X187" s="541"/>
      <c r="Y187" s="541"/>
      <c r="Z187" s="541"/>
      <c r="AA187" s="541"/>
      <c r="AB187" s="541"/>
      <c r="AC187" s="541"/>
      <c r="AD187" s="541"/>
      <c r="AE187" s="541"/>
      <c r="AF187" s="541"/>
      <c r="AG187" s="541"/>
      <c r="AH187" s="542"/>
      <c r="AI187" s="549"/>
      <c r="AJ187" s="550"/>
      <c r="AK187" s="550"/>
      <c r="AL187" s="550"/>
      <c r="AM187" s="550"/>
      <c r="AN187" s="551"/>
    </row>
    <row r="188" spans="2:40" ht="17.25" customHeight="1" x14ac:dyDescent="0.2">
      <c r="C188" s="552"/>
      <c r="D188" s="554"/>
      <c r="E188" s="546"/>
      <c r="F188" s="547"/>
      <c r="G188" s="547"/>
      <c r="H188" s="547"/>
      <c r="I188" s="547"/>
      <c r="J188" s="547"/>
      <c r="K188" s="547"/>
      <c r="L188" s="547"/>
      <c r="M188" s="547"/>
      <c r="N188" s="547"/>
      <c r="O188" s="547"/>
      <c r="P188" s="547"/>
      <c r="Q188" s="547"/>
      <c r="R188" s="547"/>
      <c r="S188" s="547"/>
      <c r="T188" s="547"/>
      <c r="U188" s="547"/>
      <c r="V188" s="547"/>
      <c r="W188" s="547"/>
      <c r="X188" s="547"/>
      <c r="Y188" s="547"/>
      <c r="Z188" s="547"/>
      <c r="AA188" s="547"/>
      <c r="AB188" s="547"/>
      <c r="AC188" s="547"/>
      <c r="AD188" s="547"/>
      <c r="AE188" s="547"/>
      <c r="AF188" s="547"/>
      <c r="AG188" s="547"/>
      <c r="AH188" s="548"/>
      <c r="AI188" s="552"/>
      <c r="AJ188" s="553"/>
      <c r="AK188" s="553"/>
      <c r="AL188" s="553"/>
      <c r="AM188" s="553"/>
      <c r="AN188" s="554"/>
    </row>
    <row r="189" spans="2:40" ht="10.5" customHeight="1" x14ac:dyDescent="0.2">
      <c r="C189" s="7"/>
      <c r="D189" s="7"/>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1"/>
      <c r="AJ189" s="11"/>
      <c r="AK189" s="11"/>
      <c r="AL189" s="11"/>
      <c r="AM189" s="11"/>
      <c r="AN189" s="11"/>
    </row>
    <row r="190" spans="2:40" ht="17.25" customHeight="1" x14ac:dyDescent="0.2">
      <c r="B190" s="4" t="s">
        <v>136</v>
      </c>
      <c r="C190" s="7"/>
      <c r="D190" s="7"/>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1"/>
      <c r="AJ190" s="11"/>
      <c r="AK190" s="11"/>
      <c r="AL190" s="11"/>
      <c r="AM190" s="11"/>
      <c r="AN190" s="11"/>
    </row>
    <row r="191" spans="2:40" ht="17.25" customHeight="1" x14ac:dyDescent="0.2">
      <c r="C191" s="549">
        <v>1</v>
      </c>
      <c r="D191" s="551"/>
      <c r="E191" s="540" t="s">
        <v>631</v>
      </c>
      <c r="F191" s="541"/>
      <c r="G191" s="541"/>
      <c r="H191" s="541"/>
      <c r="I191" s="541"/>
      <c r="J191" s="541"/>
      <c r="K191" s="541"/>
      <c r="L191" s="541"/>
      <c r="M191" s="541"/>
      <c r="N191" s="541"/>
      <c r="O191" s="541"/>
      <c r="P191" s="541"/>
      <c r="Q191" s="541"/>
      <c r="R191" s="541"/>
      <c r="S191" s="541"/>
      <c r="T191" s="541"/>
      <c r="U191" s="541"/>
      <c r="V191" s="541"/>
      <c r="W191" s="541"/>
      <c r="X191" s="541"/>
      <c r="Y191" s="541"/>
      <c r="Z191" s="541"/>
      <c r="AA191" s="541"/>
      <c r="AB191" s="541"/>
      <c r="AC191" s="541"/>
      <c r="AD191" s="541"/>
      <c r="AE191" s="541"/>
      <c r="AF191" s="541"/>
      <c r="AG191" s="541"/>
      <c r="AH191" s="542"/>
      <c r="AI191" s="549"/>
      <c r="AJ191" s="550"/>
      <c r="AK191" s="550"/>
      <c r="AL191" s="550"/>
      <c r="AM191" s="550"/>
      <c r="AN191" s="551"/>
    </row>
    <row r="192" spans="2:40" ht="17.25" customHeight="1" x14ac:dyDescent="0.2">
      <c r="C192" s="569"/>
      <c r="D192" s="570"/>
      <c r="E192" s="543"/>
      <c r="F192" s="544"/>
      <c r="G192" s="544"/>
      <c r="H192" s="544"/>
      <c r="I192" s="544"/>
      <c r="J192" s="544"/>
      <c r="K192" s="544"/>
      <c r="L192" s="544"/>
      <c r="M192" s="544"/>
      <c r="N192" s="544"/>
      <c r="O192" s="544"/>
      <c r="P192" s="544"/>
      <c r="Q192" s="544"/>
      <c r="R192" s="544"/>
      <c r="S192" s="544"/>
      <c r="T192" s="544"/>
      <c r="U192" s="544"/>
      <c r="V192" s="544"/>
      <c r="W192" s="544"/>
      <c r="X192" s="544"/>
      <c r="Y192" s="544"/>
      <c r="Z192" s="544"/>
      <c r="AA192" s="544"/>
      <c r="AB192" s="544"/>
      <c r="AC192" s="544"/>
      <c r="AD192" s="544"/>
      <c r="AE192" s="544"/>
      <c r="AF192" s="544"/>
      <c r="AG192" s="544"/>
      <c r="AH192" s="545"/>
      <c r="AI192" s="569"/>
      <c r="AJ192" s="580"/>
      <c r="AK192" s="580"/>
      <c r="AL192" s="580"/>
      <c r="AM192" s="580"/>
      <c r="AN192" s="570"/>
    </row>
    <row r="193" spans="2:40" ht="17.25" customHeight="1" x14ac:dyDescent="0.2">
      <c r="C193" s="569"/>
      <c r="D193" s="570"/>
      <c r="E193" s="543"/>
      <c r="F193" s="544"/>
      <c r="G193" s="544"/>
      <c r="H193" s="544"/>
      <c r="I193" s="544"/>
      <c r="J193" s="544"/>
      <c r="K193" s="544"/>
      <c r="L193" s="544"/>
      <c r="M193" s="544"/>
      <c r="N193" s="544"/>
      <c r="O193" s="544"/>
      <c r="P193" s="544"/>
      <c r="Q193" s="544"/>
      <c r="R193" s="544"/>
      <c r="S193" s="544"/>
      <c r="T193" s="544"/>
      <c r="U193" s="544"/>
      <c r="V193" s="544"/>
      <c r="W193" s="544"/>
      <c r="X193" s="544"/>
      <c r="Y193" s="544"/>
      <c r="Z193" s="544"/>
      <c r="AA193" s="544"/>
      <c r="AB193" s="544"/>
      <c r="AC193" s="544"/>
      <c r="AD193" s="544"/>
      <c r="AE193" s="544"/>
      <c r="AF193" s="544"/>
      <c r="AG193" s="544"/>
      <c r="AH193" s="545"/>
      <c r="AI193" s="569"/>
      <c r="AJ193" s="580"/>
      <c r="AK193" s="580"/>
      <c r="AL193" s="580"/>
      <c r="AM193" s="580"/>
      <c r="AN193" s="570"/>
    </row>
    <row r="194" spans="2:40" ht="17.25" customHeight="1" x14ac:dyDescent="0.2">
      <c r="C194" s="569"/>
      <c r="D194" s="570"/>
      <c r="E194" s="543"/>
      <c r="F194" s="544"/>
      <c r="G194" s="544"/>
      <c r="H194" s="544"/>
      <c r="I194" s="544"/>
      <c r="J194" s="544"/>
      <c r="K194" s="544"/>
      <c r="L194" s="544"/>
      <c r="M194" s="544"/>
      <c r="N194" s="544"/>
      <c r="O194" s="544"/>
      <c r="P194" s="544"/>
      <c r="Q194" s="544"/>
      <c r="R194" s="544"/>
      <c r="S194" s="544"/>
      <c r="T194" s="544"/>
      <c r="U194" s="544"/>
      <c r="V194" s="544"/>
      <c r="W194" s="544"/>
      <c r="X194" s="544"/>
      <c r="Y194" s="544"/>
      <c r="Z194" s="544"/>
      <c r="AA194" s="544"/>
      <c r="AB194" s="544"/>
      <c r="AC194" s="544"/>
      <c r="AD194" s="544"/>
      <c r="AE194" s="544"/>
      <c r="AF194" s="544"/>
      <c r="AG194" s="544"/>
      <c r="AH194" s="545"/>
      <c r="AI194" s="569"/>
      <c r="AJ194" s="580"/>
      <c r="AK194" s="580"/>
      <c r="AL194" s="580"/>
      <c r="AM194" s="580"/>
      <c r="AN194" s="570"/>
    </row>
    <row r="195" spans="2:40" ht="16.8" customHeight="1" x14ac:dyDescent="0.2">
      <c r="C195" s="569"/>
      <c r="D195" s="570"/>
      <c r="E195" s="543"/>
      <c r="F195" s="544"/>
      <c r="G195" s="544"/>
      <c r="H195" s="544"/>
      <c r="I195" s="544"/>
      <c r="J195" s="544"/>
      <c r="K195" s="544"/>
      <c r="L195" s="544"/>
      <c r="M195" s="544"/>
      <c r="N195" s="544"/>
      <c r="O195" s="544"/>
      <c r="P195" s="544"/>
      <c r="Q195" s="544"/>
      <c r="R195" s="544"/>
      <c r="S195" s="544"/>
      <c r="T195" s="544"/>
      <c r="U195" s="544"/>
      <c r="V195" s="544"/>
      <c r="W195" s="544"/>
      <c r="X195" s="544"/>
      <c r="Y195" s="544"/>
      <c r="Z195" s="544"/>
      <c r="AA195" s="544"/>
      <c r="AB195" s="544"/>
      <c r="AC195" s="544"/>
      <c r="AD195" s="544"/>
      <c r="AE195" s="544"/>
      <c r="AF195" s="544"/>
      <c r="AG195" s="544"/>
      <c r="AH195" s="545"/>
      <c r="AI195" s="569"/>
      <c r="AJ195" s="580"/>
      <c r="AK195" s="580"/>
      <c r="AL195" s="580"/>
      <c r="AM195" s="580"/>
      <c r="AN195" s="570"/>
    </row>
    <row r="196" spans="2:40" ht="16.8" customHeight="1" x14ac:dyDescent="0.2">
      <c r="C196" s="552"/>
      <c r="D196" s="554"/>
      <c r="E196" s="546"/>
      <c r="F196" s="547"/>
      <c r="G196" s="547"/>
      <c r="H196" s="547"/>
      <c r="I196" s="547"/>
      <c r="J196" s="547"/>
      <c r="K196" s="547"/>
      <c r="L196" s="547"/>
      <c r="M196" s="547"/>
      <c r="N196" s="547"/>
      <c r="O196" s="547"/>
      <c r="P196" s="547"/>
      <c r="Q196" s="547"/>
      <c r="R196" s="547"/>
      <c r="S196" s="547"/>
      <c r="T196" s="547"/>
      <c r="U196" s="547"/>
      <c r="V196" s="547"/>
      <c r="W196" s="547"/>
      <c r="X196" s="547"/>
      <c r="Y196" s="547"/>
      <c r="Z196" s="547"/>
      <c r="AA196" s="547"/>
      <c r="AB196" s="547"/>
      <c r="AC196" s="547"/>
      <c r="AD196" s="547"/>
      <c r="AE196" s="547"/>
      <c r="AF196" s="547"/>
      <c r="AG196" s="547"/>
      <c r="AH196" s="548"/>
      <c r="AI196" s="552"/>
      <c r="AJ196" s="553"/>
      <c r="AK196" s="553"/>
      <c r="AL196" s="553"/>
      <c r="AM196" s="553"/>
      <c r="AN196" s="554"/>
    </row>
    <row r="197" spans="2:40" ht="10.5" customHeight="1" x14ac:dyDescent="0.2">
      <c r="C197" s="7"/>
      <c r="D197" s="7"/>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1"/>
      <c r="AJ197" s="11"/>
      <c r="AK197" s="11"/>
      <c r="AL197" s="11"/>
      <c r="AM197" s="11"/>
      <c r="AN197" s="11"/>
    </row>
    <row r="198" spans="2:40" ht="17.25" customHeight="1" x14ac:dyDescent="0.2">
      <c r="B198" s="4" t="s">
        <v>137</v>
      </c>
    </row>
    <row r="199" spans="2:40" ht="17.25" customHeight="1" x14ac:dyDescent="0.2">
      <c r="C199" s="549">
        <v>1</v>
      </c>
      <c r="D199" s="551"/>
      <c r="E199" s="540" t="s">
        <v>189</v>
      </c>
      <c r="F199" s="541"/>
      <c r="G199" s="541"/>
      <c r="H199" s="541"/>
      <c r="I199" s="541"/>
      <c r="J199" s="541"/>
      <c r="K199" s="541"/>
      <c r="L199" s="541"/>
      <c r="M199" s="541"/>
      <c r="N199" s="541"/>
      <c r="O199" s="541"/>
      <c r="P199" s="541"/>
      <c r="Q199" s="541"/>
      <c r="R199" s="541"/>
      <c r="S199" s="541"/>
      <c r="T199" s="541"/>
      <c r="U199" s="541"/>
      <c r="V199" s="541"/>
      <c r="W199" s="541"/>
      <c r="X199" s="541"/>
      <c r="Y199" s="541"/>
      <c r="Z199" s="541"/>
      <c r="AA199" s="541"/>
      <c r="AB199" s="541"/>
      <c r="AC199" s="541"/>
      <c r="AD199" s="541"/>
      <c r="AE199" s="541"/>
      <c r="AF199" s="541"/>
      <c r="AG199" s="541"/>
      <c r="AH199" s="542"/>
      <c r="AI199" s="549"/>
      <c r="AJ199" s="550"/>
      <c r="AK199" s="550"/>
      <c r="AL199" s="550"/>
      <c r="AM199" s="550"/>
      <c r="AN199" s="551"/>
    </row>
    <row r="200" spans="2:40" ht="17.25" customHeight="1" x14ac:dyDescent="0.2">
      <c r="C200" s="552"/>
      <c r="D200" s="554"/>
      <c r="E200" s="546"/>
      <c r="F200" s="547"/>
      <c r="G200" s="547"/>
      <c r="H200" s="547"/>
      <c r="I200" s="547"/>
      <c r="J200" s="547"/>
      <c r="K200" s="547"/>
      <c r="L200" s="547"/>
      <c r="M200" s="547"/>
      <c r="N200" s="547"/>
      <c r="O200" s="547"/>
      <c r="P200" s="547"/>
      <c r="Q200" s="547"/>
      <c r="R200" s="547"/>
      <c r="S200" s="547"/>
      <c r="T200" s="547"/>
      <c r="U200" s="547"/>
      <c r="V200" s="547"/>
      <c r="W200" s="547"/>
      <c r="X200" s="547"/>
      <c r="Y200" s="547"/>
      <c r="Z200" s="547"/>
      <c r="AA200" s="547"/>
      <c r="AB200" s="547"/>
      <c r="AC200" s="547"/>
      <c r="AD200" s="547"/>
      <c r="AE200" s="547"/>
      <c r="AF200" s="547"/>
      <c r="AG200" s="547"/>
      <c r="AH200" s="548"/>
      <c r="AI200" s="552"/>
      <c r="AJ200" s="553"/>
      <c r="AK200" s="553"/>
      <c r="AL200" s="553"/>
      <c r="AM200" s="553"/>
      <c r="AN200" s="554"/>
    </row>
    <row r="201" spans="2:40" ht="10.5" customHeight="1" x14ac:dyDescent="0.2">
      <c r="C201" s="7"/>
      <c r="D201" s="7"/>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7"/>
      <c r="AJ201" s="7"/>
      <c r="AK201" s="7"/>
      <c r="AL201" s="7"/>
      <c r="AM201" s="7"/>
      <c r="AN201" s="7"/>
    </row>
    <row r="202" spans="2:40" ht="18.600000000000001" customHeight="1" x14ac:dyDescent="0.2">
      <c r="B202" s="4" t="s">
        <v>138</v>
      </c>
    </row>
    <row r="203" spans="2:40" ht="18.600000000000001" customHeight="1" x14ac:dyDescent="0.2">
      <c r="C203" s="549">
        <v>1</v>
      </c>
      <c r="D203" s="551"/>
      <c r="E203" s="540" t="s">
        <v>190</v>
      </c>
      <c r="F203" s="541"/>
      <c r="G203" s="541"/>
      <c r="H203" s="541"/>
      <c r="I203" s="541"/>
      <c r="J203" s="541"/>
      <c r="K203" s="541"/>
      <c r="L203" s="541"/>
      <c r="M203" s="541"/>
      <c r="N203" s="541"/>
      <c r="O203" s="541"/>
      <c r="P203" s="541"/>
      <c r="Q203" s="541"/>
      <c r="R203" s="541"/>
      <c r="S203" s="541"/>
      <c r="T203" s="541"/>
      <c r="U203" s="541"/>
      <c r="V203" s="541"/>
      <c r="W203" s="541"/>
      <c r="X203" s="541"/>
      <c r="Y203" s="541"/>
      <c r="Z203" s="541"/>
      <c r="AA203" s="541"/>
      <c r="AB203" s="541"/>
      <c r="AC203" s="541"/>
      <c r="AD203" s="541"/>
      <c r="AE203" s="541"/>
      <c r="AF203" s="541"/>
      <c r="AG203" s="541"/>
      <c r="AH203" s="542"/>
      <c r="AI203" s="549"/>
      <c r="AJ203" s="550"/>
      <c r="AK203" s="550"/>
      <c r="AL203" s="550"/>
      <c r="AM203" s="550"/>
      <c r="AN203" s="551"/>
    </row>
    <row r="204" spans="2:40" ht="18.600000000000001" customHeight="1" x14ac:dyDescent="0.2">
      <c r="C204" s="552"/>
      <c r="D204" s="554"/>
      <c r="E204" s="546"/>
      <c r="F204" s="547"/>
      <c r="G204" s="547"/>
      <c r="H204" s="547"/>
      <c r="I204" s="547"/>
      <c r="J204" s="547"/>
      <c r="K204" s="547"/>
      <c r="L204" s="547"/>
      <c r="M204" s="547"/>
      <c r="N204" s="547"/>
      <c r="O204" s="547"/>
      <c r="P204" s="547"/>
      <c r="Q204" s="547"/>
      <c r="R204" s="547"/>
      <c r="S204" s="547"/>
      <c r="T204" s="547"/>
      <c r="U204" s="547"/>
      <c r="V204" s="547"/>
      <c r="W204" s="547"/>
      <c r="X204" s="547"/>
      <c r="Y204" s="547"/>
      <c r="Z204" s="547"/>
      <c r="AA204" s="547"/>
      <c r="AB204" s="547"/>
      <c r="AC204" s="547"/>
      <c r="AD204" s="547"/>
      <c r="AE204" s="547"/>
      <c r="AF204" s="547"/>
      <c r="AG204" s="547"/>
      <c r="AH204" s="548"/>
      <c r="AI204" s="552"/>
      <c r="AJ204" s="553"/>
      <c r="AK204" s="553"/>
      <c r="AL204" s="553"/>
      <c r="AM204" s="553"/>
      <c r="AN204" s="554"/>
    </row>
    <row r="205" spans="2:40" ht="18.600000000000001" customHeight="1" x14ac:dyDescent="0.2">
      <c r="C205" s="549">
        <v>2</v>
      </c>
      <c r="D205" s="551"/>
      <c r="E205" s="540" t="s">
        <v>191</v>
      </c>
      <c r="F205" s="541"/>
      <c r="G205" s="541"/>
      <c r="H205" s="541"/>
      <c r="I205" s="541"/>
      <c r="J205" s="541"/>
      <c r="K205" s="541"/>
      <c r="L205" s="541"/>
      <c r="M205" s="541"/>
      <c r="N205" s="541"/>
      <c r="O205" s="541"/>
      <c r="P205" s="541"/>
      <c r="Q205" s="541"/>
      <c r="R205" s="541"/>
      <c r="S205" s="541"/>
      <c r="T205" s="541"/>
      <c r="U205" s="541"/>
      <c r="V205" s="541"/>
      <c r="W205" s="541"/>
      <c r="X205" s="541"/>
      <c r="Y205" s="541"/>
      <c r="Z205" s="541"/>
      <c r="AA205" s="541"/>
      <c r="AB205" s="541"/>
      <c r="AC205" s="541"/>
      <c r="AD205" s="541"/>
      <c r="AE205" s="541"/>
      <c r="AF205" s="541"/>
      <c r="AG205" s="541"/>
      <c r="AH205" s="542"/>
      <c r="AI205" s="549"/>
      <c r="AJ205" s="550"/>
      <c r="AK205" s="550"/>
      <c r="AL205" s="550"/>
      <c r="AM205" s="550"/>
      <c r="AN205" s="551"/>
    </row>
    <row r="206" spans="2:40" ht="18.600000000000001" customHeight="1" x14ac:dyDescent="0.2">
      <c r="C206" s="552"/>
      <c r="D206" s="554"/>
      <c r="E206" s="546"/>
      <c r="F206" s="547"/>
      <c r="G206" s="547"/>
      <c r="H206" s="547"/>
      <c r="I206" s="547"/>
      <c r="J206" s="547"/>
      <c r="K206" s="547"/>
      <c r="L206" s="547"/>
      <c r="M206" s="547"/>
      <c r="N206" s="547"/>
      <c r="O206" s="547"/>
      <c r="P206" s="547"/>
      <c r="Q206" s="547"/>
      <c r="R206" s="547"/>
      <c r="S206" s="547"/>
      <c r="T206" s="547"/>
      <c r="U206" s="547"/>
      <c r="V206" s="547"/>
      <c r="W206" s="547"/>
      <c r="X206" s="547"/>
      <c r="Y206" s="547"/>
      <c r="Z206" s="547"/>
      <c r="AA206" s="547"/>
      <c r="AB206" s="547"/>
      <c r="AC206" s="547"/>
      <c r="AD206" s="547"/>
      <c r="AE206" s="547"/>
      <c r="AF206" s="547"/>
      <c r="AG206" s="547"/>
      <c r="AH206" s="548"/>
      <c r="AI206" s="552"/>
      <c r="AJ206" s="553"/>
      <c r="AK206" s="553"/>
      <c r="AL206" s="553"/>
      <c r="AM206" s="553"/>
      <c r="AN206" s="554"/>
    </row>
    <row r="207" spans="2:40" ht="18.600000000000001" customHeight="1" x14ac:dyDescent="0.2">
      <c r="C207" s="549">
        <v>3</v>
      </c>
      <c r="D207" s="551"/>
      <c r="E207" s="540" t="s">
        <v>192</v>
      </c>
      <c r="F207" s="541"/>
      <c r="G207" s="541"/>
      <c r="H207" s="541"/>
      <c r="I207" s="541"/>
      <c r="J207" s="541"/>
      <c r="K207" s="541"/>
      <c r="L207" s="541"/>
      <c r="M207" s="541"/>
      <c r="N207" s="541"/>
      <c r="O207" s="541"/>
      <c r="P207" s="541"/>
      <c r="Q207" s="541"/>
      <c r="R207" s="541"/>
      <c r="S207" s="541"/>
      <c r="T207" s="541"/>
      <c r="U207" s="541"/>
      <c r="V207" s="541"/>
      <c r="W207" s="541"/>
      <c r="X207" s="541"/>
      <c r="Y207" s="541"/>
      <c r="Z207" s="541"/>
      <c r="AA207" s="541"/>
      <c r="AB207" s="541"/>
      <c r="AC207" s="541"/>
      <c r="AD207" s="541"/>
      <c r="AE207" s="541"/>
      <c r="AF207" s="541"/>
      <c r="AG207" s="541"/>
      <c r="AH207" s="542"/>
      <c r="AI207" s="549"/>
      <c r="AJ207" s="550"/>
      <c r="AK207" s="550"/>
      <c r="AL207" s="550"/>
      <c r="AM207" s="550"/>
      <c r="AN207" s="551"/>
    </row>
    <row r="208" spans="2:40" ht="18.600000000000001" customHeight="1" x14ac:dyDescent="0.2">
      <c r="C208" s="552"/>
      <c r="D208" s="554"/>
      <c r="E208" s="546"/>
      <c r="F208" s="547"/>
      <c r="G208" s="547"/>
      <c r="H208" s="547"/>
      <c r="I208" s="547"/>
      <c r="J208" s="547"/>
      <c r="K208" s="547"/>
      <c r="L208" s="547"/>
      <c r="M208" s="547"/>
      <c r="N208" s="547"/>
      <c r="O208" s="547"/>
      <c r="P208" s="547"/>
      <c r="Q208" s="547"/>
      <c r="R208" s="547"/>
      <c r="S208" s="547"/>
      <c r="T208" s="547"/>
      <c r="U208" s="547"/>
      <c r="V208" s="547"/>
      <c r="W208" s="547"/>
      <c r="X208" s="547"/>
      <c r="Y208" s="547"/>
      <c r="Z208" s="547"/>
      <c r="AA208" s="547"/>
      <c r="AB208" s="547"/>
      <c r="AC208" s="547"/>
      <c r="AD208" s="547"/>
      <c r="AE208" s="547"/>
      <c r="AF208" s="547"/>
      <c r="AG208" s="547"/>
      <c r="AH208" s="548"/>
      <c r="AI208" s="552"/>
      <c r="AJ208" s="553"/>
      <c r="AK208" s="553"/>
      <c r="AL208" s="553"/>
      <c r="AM208" s="553"/>
      <c r="AN208" s="554"/>
    </row>
    <row r="209" spans="2:76" ht="18.600000000000001" customHeight="1" x14ac:dyDescent="0.2">
      <c r="C209" s="549">
        <v>4</v>
      </c>
      <c r="D209" s="551"/>
      <c r="E209" s="540" t="s">
        <v>193</v>
      </c>
      <c r="F209" s="541"/>
      <c r="G209" s="541"/>
      <c r="H209" s="541"/>
      <c r="I209" s="541"/>
      <c r="J209" s="541"/>
      <c r="K209" s="541"/>
      <c r="L209" s="541"/>
      <c r="M209" s="541"/>
      <c r="N209" s="541"/>
      <c r="O209" s="541"/>
      <c r="P209" s="541"/>
      <c r="Q209" s="541"/>
      <c r="R209" s="541"/>
      <c r="S209" s="541"/>
      <c r="T209" s="541"/>
      <c r="U209" s="541"/>
      <c r="V209" s="541"/>
      <c r="W209" s="541"/>
      <c r="X209" s="541"/>
      <c r="Y209" s="541"/>
      <c r="Z209" s="541"/>
      <c r="AA209" s="541"/>
      <c r="AB209" s="541"/>
      <c r="AC209" s="541"/>
      <c r="AD209" s="541"/>
      <c r="AE209" s="541"/>
      <c r="AF209" s="541"/>
      <c r="AG209" s="541"/>
      <c r="AH209" s="542"/>
      <c r="AI209" s="549"/>
      <c r="AJ209" s="550"/>
      <c r="AK209" s="550"/>
      <c r="AL209" s="550"/>
      <c r="AM209" s="550"/>
      <c r="AN209" s="551"/>
    </row>
    <row r="210" spans="2:76" ht="18.600000000000001" customHeight="1" x14ac:dyDescent="0.2">
      <c r="C210" s="569"/>
      <c r="D210" s="570"/>
      <c r="E210" s="543"/>
      <c r="F210" s="544"/>
      <c r="G210" s="544"/>
      <c r="H210" s="544"/>
      <c r="I210" s="544"/>
      <c r="J210" s="544"/>
      <c r="K210" s="544"/>
      <c r="L210" s="544"/>
      <c r="M210" s="544"/>
      <c r="N210" s="544"/>
      <c r="O210" s="544"/>
      <c r="P210" s="544"/>
      <c r="Q210" s="544"/>
      <c r="R210" s="544"/>
      <c r="S210" s="544"/>
      <c r="T210" s="544"/>
      <c r="U210" s="544"/>
      <c r="V210" s="544"/>
      <c r="W210" s="544"/>
      <c r="X210" s="544"/>
      <c r="Y210" s="544"/>
      <c r="Z210" s="544"/>
      <c r="AA210" s="544"/>
      <c r="AB210" s="544"/>
      <c r="AC210" s="544"/>
      <c r="AD210" s="544"/>
      <c r="AE210" s="544"/>
      <c r="AF210" s="544"/>
      <c r="AG210" s="544"/>
      <c r="AH210" s="545"/>
      <c r="AI210" s="569"/>
      <c r="AJ210" s="580"/>
      <c r="AK210" s="580"/>
      <c r="AL210" s="580"/>
      <c r="AM210" s="580"/>
      <c r="AN210" s="570"/>
    </row>
    <row r="211" spans="2:76" ht="18.600000000000001" customHeight="1" x14ac:dyDescent="0.2">
      <c r="C211" s="552"/>
      <c r="D211" s="554"/>
      <c r="E211" s="546"/>
      <c r="F211" s="547"/>
      <c r="G211" s="547"/>
      <c r="H211" s="547"/>
      <c r="I211" s="547"/>
      <c r="J211" s="547"/>
      <c r="K211" s="547"/>
      <c r="L211" s="547"/>
      <c r="M211" s="547"/>
      <c r="N211" s="547"/>
      <c r="O211" s="547"/>
      <c r="P211" s="547"/>
      <c r="Q211" s="547"/>
      <c r="R211" s="547"/>
      <c r="S211" s="547"/>
      <c r="T211" s="547"/>
      <c r="U211" s="547"/>
      <c r="V211" s="547"/>
      <c r="W211" s="547"/>
      <c r="X211" s="547"/>
      <c r="Y211" s="547"/>
      <c r="Z211" s="547"/>
      <c r="AA211" s="547"/>
      <c r="AB211" s="547"/>
      <c r="AC211" s="547"/>
      <c r="AD211" s="547"/>
      <c r="AE211" s="547"/>
      <c r="AF211" s="547"/>
      <c r="AG211" s="547"/>
      <c r="AH211" s="548"/>
      <c r="AI211" s="552"/>
      <c r="AJ211" s="553"/>
      <c r="AK211" s="553"/>
      <c r="AL211" s="553"/>
      <c r="AM211" s="553"/>
      <c r="AN211" s="554"/>
    </row>
    <row r="212" spans="2:76" ht="18.600000000000001" customHeight="1" x14ac:dyDescent="0.2">
      <c r="C212" s="7"/>
      <c r="D212" s="7"/>
      <c r="E212" s="616" t="s">
        <v>633</v>
      </c>
      <c r="F212" s="616"/>
      <c r="G212" s="616"/>
      <c r="H212" s="616"/>
      <c r="I212" s="616"/>
      <c r="J212" s="616"/>
      <c r="K212" s="616"/>
      <c r="L212" s="616"/>
      <c r="M212" s="616"/>
      <c r="N212" s="616"/>
      <c r="O212" s="616"/>
      <c r="P212" s="616"/>
      <c r="Q212" s="616"/>
      <c r="R212" s="616"/>
      <c r="S212" s="616"/>
      <c r="T212" s="616"/>
      <c r="U212" s="616"/>
      <c r="V212" s="616"/>
      <c r="W212" s="616"/>
      <c r="X212" s="616"/>
      <c r="Y212" s="616"/>
      <c r="Z212" s="616"/>
      <c r="AA212" s="616"/>
      <c r="AB212" s="616"/>
      <c r="AC212" s="616"/>
      <c r="AD212" s="616"/>
      <c r="AE212" s="616"/>
      <c r="AF212" s="616"/>
      <c r="AG212" s="616"/>
      <c r="AH212" s="616"/>
      <c r="AI212" s="616"/>
      <c r="AJ212" s="616"/>
      <c r="AK212" s="616"/>
      <c r="AL212" s="616"/>
      <c r="AM212" s="616"/>
      <c r="AN212" s="616"/>
    </row>
    <row r="213" spans="2:76" ht="18.600000000000001" customHeight="1" x14ac:dyDescent="0.2">
      <c r="C213" s="7"/>
      <c r="D213" s="7"/>
      <c r="E213" s="617"/>
      <c r="F213" s="617"/>
      <c r="G213" s="617"/>
      <c r="H213" s="617"/>
      <c r="I213" s="617"/>
      <c r="J213" s="617"/>
      <c r="K213" s="617"/>
      <c r="L213" s="617"/>
      <c r="M213" s="617"/>
      <c r="N213" s="617"/>
      <c r="O213" s="617"/>
      <c r="P213" s="617"/>
      <c r="Q213" s="617"/>
      <c r="R213" s="617"/>
      <c r="S213" s="617"/>
      <c r="T213" s="617"/>
      <c r="U213" s="617"/>
      <c r="V213" s="617"/>
      <c r="W213" s="617"/>
      <c r="X213" s="617"/>
      <c r="Y213" s="617"/>
      <c r="Z213" s="617"/>
      <c r="AA213" s="617"/>
      <c r="AB213" s="617"/>
      <c r="AC213" s="617"/>
      <c r="AD213" s="617"/>
      <c r="AE213" s="617"/>
      <c r="AF213" s="617"/>
      <c r="AG213" s="617"/>
      <c r="AH213" s="617"/>
      <c r="AI213" s="617"/>
      <c r="AJ213" s="617"/>
      <c r="AK213" s="617"/>
      <c r="AL213" s="617"/>
      <c r="AM213" s="617"/>
      <c r="AN213" s="617"/>
    </row>
    <row r="214" spans="2:76" ht="10.199999999999999" customHeight="1" x14ac:dyDescent="0.2">
      <c r="C214" s="7"/>
      <c r="D214" s="7"/>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1"/>
      <c r="AJ214" s="11"/>
      <c r="AK214" s="11"/>
      <c r="AL214" s="11"/>
      <c r="AM214" s="11"/>
      <c r="AN214" s="11"/>
    </row>
    <row r="215" spans="2:76" ht="17.25" customHeight="1" x14ac:dyDescent="0.2">
      <c r="B215" s="4" t="s">
        <v>139</v>
      </c>
    </row>
    <row r="216" spans="2:76" ht="17.25" customHeight="1" x14ac:dyDescent="0.2">
      <c r="C216" s="549">
        <v>1</v>
      </c>
      <c r="D216" s="551"/>
      <c r="E216" s="540" t="s">
        <v>194</v>
      </c>
      <c r="F216" s="541"/>
      <c r="G216" s="541"/>
      <c r="H216" s="541"/>
      <c r="I216" s="541"/>
      <c r="J216" s="541"/>
      <c r="K216" s="541"/>
      <c r="L216" s="541"/>
      <c r="M216" s="541"/>
      <c r="N216" s="541"/>
      <c r="O216" s="541"/>
      <c r="P216" s="541"/>
      <c r="Q216" s="541"/>
      <c r="R216" s="541"/>
      <c r="S216" s="541"/>
      <c r="T216" s="541"/>
      <c r="U216" s="541"/>
      <c r="V216" s="541"/>
      <c r="W216" s="541"/>
      <c r="X216" s="541"/>
      <c r="Y216" s="541"/>
      <c r="Z216" s="541"/>
      <c r="AA216" s="541"/>
      <c r="AB216" s="541"/>
      <c r="AC216" s="541"/>
      <c r="AD216" s="541"/>
      <c r="AE216" s="541"/>
      <c r="AF216" s="541"/>
      <c r="AG216" s="541"/>
      <c r="AH216" s="542"/>
      <c r="AI216" s="549"/>
      <c r="AJ216" s="550"/>
      <c r="AK216" s="550"/>
      <c r="AL216" s="550"/>
      <c r="AM216" s="550"/>
      <c r="AN216" s="551"/>
    </row>
    <row r="217" spans="2:76" ht="17.25" customHeight="1" x14ac:dyDescent="0.2">
      <c r="C217" s="552"/>
      <c r="D217" s="554"/>
      <c r="E217" s="546"/>
      <c r="F217" s="547"/>
      <c r="G217" s="547"/>
      <c r="H217" s="547"/>
      <c r="I217" s="547"/>
      <c r="J217" s="547"/>
      <c r="K217" s="547"/>
      <c r="L217" s="547"/>
      <c r="M217" s="547"/>
      <c r="N217" s="547"/>
      <c r="O217" s="547"/>
      <c r="P217" s="547"/>
      <c r="Q217" s="547"/>
      <c r="R217" s="547"/>
      <c r="S217" s="547"/>
      <c r="T217" s="547"/>
      <c r="U217" s="547"/>
      <c r="V217" s="547"/>
      <c r="W217" s="547"/>
      <c r="X217" s="547"/>
      <c r="Y217" s="547"/>
      <c r="Z217" s="547"/>
      <c r="AA217" s="547"/>
      <c r="AB217" s="547"/>
      <c r="AC217" s="547"/>
      <c r="AD217" s="547"/>
      <c r="AE217" s="547"/>
      <c r="AF217" s="547"/>
      <c r="AG217" s="547"/>
      <c r="AH217" s="548"/>
      <c r="AI217" s="552"/>
      <c r="AJ217" s="553"/>
      <c r="AK217" s="553"/>
      <c r="AL217" s="553"/>
      <c r="AM217" s="553"/>
      <c r="AN217" s="554"/>
    </row>
    <row r="218" spans="2:76" ht="17.25" customHeight="1" x14ac:dyDescent="0.2">
      <c r="C218" s="549">
        <v>2</v>
      </c>
      <c r="D218" s="551"/>
      <c r="E218" s="540" t="s">
        <v>126</v>
      </c>
      <c r="F218" s="541"/>
      <c r="G218" s="541"/>
      <c r="H218" s="541"/>
      <c r="I218" s="541"/>
      <c r="J218" s="541"/>
      <c r="K218" s="541"/>
      <c r="L218" s="541"/>
      <c r="M218" s="541"/>
      <c r="N218" s="541"/>
      <c r="O218" s="541"/>
      <c r="P218" s="541"/>
      <c r="Q218" s="541"/>
      <c r="R218" s="541"/>
      <c r="S218" s="541"/>
      <c r="T218" s="541"/>
      <c r="U218" s="541"/>
      <c r="V218" s="541"/>
      <c r="W218" s="541"/>
      <c r="X218" s="541"/>
      <c r="Y218" s="541"/>
      <c r="Z218" s="541"/>
      <c r="AA218" s="541"/>
      <c r="AB218" s="541"/>
      <c r="AC218" s="541"/>
      <c r="AD218" s="541"/>
      <c r="AE218" s="541"/>
      <c r="AF218" s="541"/>
      <c r="AG218" s="541"/>
      <c r="AH218" s="541"/>
      <c r="AI218" s="541"/>
      <c r="AJ218" s="541"/>
      <c r="AK218" s="541"/>
      <c r="AL218" s="541"/>
      <c r="AM218" s="541"/>
      <c r="AN218" s="542"/>
    </row>
    <row r="219" spans="2:76" ht="17.25" customHeight="1" x14ac:dyDescent="0.2">
      <c r="C219" s="569"/>
      <c r="D219" s="570"/>
      <c r="E219" s="543"/>
      <c r="F219" s="544"/>
      <c r="G219" s="544"/>
      <c r="H219" s="544"/>
      <c r="I219" s="544"/>
      <c r="J219" s="544"/>
      <c r="K219" s="544"/>
      <c r="L219" s="544"/>
      <c r="M219" s="544"/>
      <c r="N219" s="544"/>
      <c r="O219" s="544"/>
      <c r="P219" s="544"/>
      <c r="Q219" s="544"/>
      <c r="R219" s="544"/>
      <c r="S219" s="544"/>
      <c r="T219" s="544"/>
      <c r="U219" s="544"/>
      <c r="V219" s="544"/>
      <c r="W219" s="544"/>
      <c r="X219" s="544"/>
      <c r="Y219" s="544"/>
      <c r="Z219" s="544"/>
      <c r="AA219" s="544"/>
      <c r="AB219" s="544"/>
      <c r="AC219" s="544"/>
      <c r="AD219" s="544"/>
      <c r="AE219" s="544"/>
      <c r="AF219" s="544"/>
      <c r="AG219" s="544"/>
      <c r="AH219" s="544"/>
      <c r="AI219" s="544"/>
      <c r="AJ219" s="544"/>
      <c r="AK219" s="544"/>
      <c r="AL219" s="544"/>
      <c r="AM219" s="544"/>
      <c r="AN219" s="545"/>
    </row>
    <row r="220" spans="2:76" ht="17.25" customHeight="1" x14ac:dyDescent="0.2">
      <c r="C220" s="569"/>
      <c r="D220" s="570"/>
      <c r="E220" s="278" t="s">
        <v>581</v>
      </c>
      <c r="F220" s="618"/>
      <c r="G220" s="618"/>
      <c r="H220" s="277" t="s">
        <v>582</v>
      </c>
      <c r="I220" s="544" t="s">
        <v>583</v>
      </c>
      <c r="J220" s="544"/>
      <c r="K220" s="544"/>
      <c r="L220" s="544"/>
      <c r="M220" s="544"/>
      <c r="N220" s="544"/>
      <c r="O220" s="544"/>
      <c r="P220" s="544"/>
      <c r="Q220" s="544"/>
      <c r="R220" s="544"/>
      <c r="S220" s="544"/>
      <c r="T220" s="544"/>
      <c r="U220" s="544"/>
      <c r="V220" s="544"/>
      <c r="W220" s="544"/>
      <c r="X220" s="544"/>
      <c r="Y220" s="544"/>
      <c r="Z220" s="544"/>
      <c r="AA220" s="544"/>
      <c r="AB220" s="544"/>
      <c r="AC220" s="544"/>
      <c r="AD220" s="544"/>
      <c r="AE220" s="544"/>
      <c r="AF220" s="544"/>
      <c r="AG220" s="544"/>
      <c r="AH220" s="544"/>
      <c r="AI220" s="544"/>
      <c r="AJ220" s="544"/>
      <c r="AK220" s="544"/>
      <c r="AL220" s="544"/>
      <c r="AM220" s="544"/>
      <c r="AN220" s="545"/>
      <c r="AO220" s="543"/>
      <c r="AP220" s="544"/>
      <c r="AQ220" s="544"/>
      <c r="AR220" s="544"/>
      <c r="AS220" s="544"/>
      <c r="AT220" s="544"/>
      <c r="AU220" s="544"/>
      <c r="AV220" s="544"/>
      <c r="AW220" s="544"/>
      <c r="AX220" s="544"/>
      <c r="AY220" s="544"/>
      <c r="AZ220" s="544"/>
      <c r="BA220" s="544"/>
      <c r="BB220" s="544"/>
      <c r="BC220" s="544"/>
      <c r="BD220" s="544"/>
      <c r="BE220" s="544"/>
      <c r="BF220" s="544"/>
      <c r="BG220" s="544"/>
      <c r="BH220" s="544"/>
      <c r="BI220" s="544"/>
      <c r="BJ220" s="544"/>
      <c r="BK220" s="544"/>
      <c r="BL220" s="544"/>
      <c r="BM220" s="544"/>
      <c r="BN220" s="544"/>
      <c r="BO220" s="544"/>
      <c r="BP220" s="544"/>
      <c r="BQ220" s="544"/>
      <c r="BR220" s="544"/>
      <c r="BS220" s="544"/>
      <c r="BT220" s="544"/>
      <c r="BU220" s="544"/>
      <c r="BV220" s="544"/>
      <c r="BW220" s="544"/>
      <c r="BX220" s="545"/>
    </row>
    <row r="221" spans="2:76" ht="17.25" customHeight="1" x14ac:dyDescent="0.2">
      <c r="C221" s="569"/>
      <c r="D221" s="570"/>
      <c r="E221" s="278" t="s">
        <v>581</v>
      </c>
      <c r="F221" s="618"/>
      <c r="G221" s="618"/>
      <c r="H221" s="277" t="s">
        <v>582</v>
      </c>
      <c r="I221" s="544" t="s">
        <v>584</v>
      </c>
      <c r="J221" s="544"/>
      <c r="K221" s="544"/>
      <c r="L221" s="544"/>
      <c r="M221" s="544"/>
      <c r="N221" s="544"/>
      <c r="O221" s="544"/>
      <c r="P221" s="544"/>
      <c r="Q221" s="544"/>
      <c r="R221" s="544"/>
      <c r="S221" s="544"/>
      <c r="T221" s="544"/>
      <c r="U221" s="544"/>
      <c r="V221" s="544"/>
      <c r="W221" s="544"/>
      <c r="X221" s="544"/>
      <c r="Y221" s="544"/>
      <c r="Z221" s="544"/>
      <c r="AA221" s="544"/>
      <c r="AB221" s="544"/>
      <c r="AC221" s="544"/>
      <c r="AD221" s="544"/>
      <c r="AE221" s="544"/>
      <c r="AF221" s="544"/>
      <c r="AG221" s="544"/>
      <c r="AH221" s="544"/>
      <c r="AI221" s="544"/>
      <c r="AJ221" s="544"/>
      <c r="AK221" s="544"/>
      <c r="AL221" s="544"/>
      <c r="AM221" s="544"/>
      <c r="AN221" s="545"/>
      <c r="AO221" s="543"/>
      <c r="AP221" s="544"/>
      <c r="AQ221" s="544"/>
      <c r="AR221" s="544"/>
      <c r="AS221" s="544"/>
      <c r="AT221" s="544"/>
      <c r="AU221" s="544"/>
      <c r="AV221" s="544"/>
      <c r="AW221" s="544"/>
      <c r="AX221" s="544"/>
      <c r="AY221" s="544"/>
      <c r="AZ221" s="544"/>
      <c r="BA221" s="544"/>
      <c r="BB221" s="544"/>
      <c r="BC221" s="544"/>
      <c r="BD221" s="544"/>
      <c r="BE221" s="544"/>
      <c r="BF221" s="544"/>
      <c r="BG221" s="544"/>
      <c r="BH221" s="544"/>
      <c r="BI221" s="544"/>
      <c r="BJ221" s="544"/>
      <c r="BK221" s="544"/>
      <c r="BL221" s="544"/>
      <c r="BM221" s="544"/>
      <c r="BN221" s="544"/>
      <c r="BO221" s="544"/>
      <c r="BP221" s="544"/>
      <c r="BQ221" s="544"/>
      <c r="BR221" s="544"/>
      <c r="BS221" s="544"/>
      <c r="BT221" s="544"/>
      <c r="BU221" s="544"/>
      <c r="BV221" s="544"/>
      <c r="BW221" s="544"/>
      <c r="BX221" s="545"/>
    </row>
    <row r="222" spans="2:76" ht="17.25" customHeight="1" x14ac:dyDescent="0.2">
      <c r="C222" s="569"/>
      <c r="D222" s="570"/>
      <c r="E222" s="278" t="s">
        <v>581</v>
      </c>
      <c r="F222" s="618"/>
      <c r="G222" s="618"/>
      <c r="H222" s="277" t="s">
        <v>582</v>
      </c>
      <c r="I222" s="544" t="s">
        <v>585</v>
      </c>
      <c r="J222" s="544"/>
      <c r="K222" s="544"/>
      <c r="L222" s="544"/>
      <c r="M222" s="544"/>
      <c r="N222" s="544"/>
      <c r="O222" s="544"/>
      <c r="P222" s="544"/>
      <c r="Q222" s="544"/>
      <c r="R222" s="544"/>
      <c r="S222" s="544"/>
      <c r="T222" s="544"/>
      <c r="U222" s="544"/>
      <c r="V222" s="544"/>
      <c r="W222" s="544"/>
      <c r="X222" s="544"/>
      <c r="Y222" s="544"/>
      <c r="Z222" s="544"/>
      <c r="AA222" s="544"/>
      <c r="AB222" s="544"/>
      <c r="AC222" s="544"/>
      <c r="AD222" s="544"/>
      <c r="AE222" s="544"/>
      <c r="AF222" s="544"/>
      <c r="AG222" s="544"/>
      <c r="AH222" s="544"/>
      <c r="AI222" s="544"/>
      <c r="AJ222" s="544"/>
      <c r="AK222" s="544"/>
      <c r="AL222" s="544"/>
      <c r="AM222" s="544"/>
      <c r="AN222" s="545"/>
      <c r="AO222" s="543"/>
      <c r="AP222" s="544"/>
      <c r="AQ222" s="544"/>
      <c r="AR222" s="544"/>
      <c r="AS222" s="544"/>
      <c r="AT222" s="544"/>
      <c r="AU222" s="544"/>
      <c r="AV222" s="544"/>
      <c r="AW222" s="544"/>
      <c r="AX222" s="544"/>
      <c r="AY222" s="544"/>
      <c r="AZ222" s="544"/>
      <c r="BA222" s="544"/>
      <c r="BB222" s="544"/>
      <c r="BC222" s="544"/>
      <c r="BD222" s="544"/>
      <c r="BE222" s="544"/>
      <c r="BF222" s="544"/>
      <c r="BG222" s="544"/>
      <c r="BH222" s="544"/>
      <c r="BI222" s="544"/>
      <c r="BJ222" s="544"/>
      <c r="BK222" s="544"/>
      <c r="BL222" s="544"/>
      <c r="BM222" s="544"/>
      <c r="BN222" s="544"/>
      <c r="BO222" s="544"/>
      <c r="BP222" s="544"/>
      <c r="BQ222" s="544"/>
      <c r="BR222" s="544"/>
      <c r="BS222" s="544"/>
      <c r="BT222" s="544"/>
      <c r="BU222" s="544"/>
      <c r="BV222" s="544"/>
      <c r="BW222" s="544"/>
      <c r="BX222" s="545"/>
    </row>
    <row r="223" spans="2:76" ht="17.25" customHeight="1" x14ac:dyDescent="0.2">
      <c r="C223" s="569"/>
      <c r="D223" s="570"/>
      <c r="E223" s="278" t="s">
        <v>581</v>
      </c>
      <c r="F223" s="618"/>
      <c r="G223" s="618"/>
      <c r="H223" s="277" t="s">
        <v>582</v>
      </c>
      <c r="I223" s="544" t="s">
        <v>586</v>
      </c>
      <c r="J223" s="544"/>
      <c r="K223" s="544"/>
      <c r="L223" s="544"/>
      <c r="M223" s="544"/>
      <c r="N223" s="544"/>
      <c r="O223" s="544"/>
      <c r="P223" s="544"/>
      <c r="Q223" s="544"/>
      <c r="R223" s="544"/>
      <c r="S223" s="544"/>
      <c r="T223" s="544"/>
      <c r="U223" s="544"/>
      <c r="V223" s="544"/>
      <c r="W223" s="544"/>
      <c r="X223" s="544"/>
      <c r="Y223" s="544"/>
      <c r="Z223" s="544"/>
      <c r="AA223" s="544"/>
      <c r="AB223" s="544"/>
      <c r="AC223" s="544"/>
      <c r="AD223" s="544"/>
      <c r="AE223" s="544"/>
      <c r="AF223" s="544"/>
      <c r="AG223" s="544"/>
      <c r="AH223" s="544"/>
      <c r="AI223" s="544"/>
      <c r="AJ223" s="544"/>
      <c r="AK223" s="544"/>
      <c r="AL223" s="544"/>
      <c r="AM223" s="544"/>
      <c r="AN223" s="545"/>
      <c r="AO223" s="543"/>
      <c r="AP223" s="544"/>
      <c r="AQ223" s="544"/>
      <c r="AR223" s="544"/>
      <c r="AS223" s="544"/>
      <c r="AT223" s="544"/>
      <c r="AU223" s="544"/>
      <c r="AV223" s="544"/>
      <c r="AW223" s="544"/>
      <c r="AX223" s="544"/>
      <c r="AY223" s="544"/>
      <c r="AZ223" s="544"/>
      <c r="BA223" s="544"/>
      <c r="BB223" s="544"/>
      <c r="BC223" s="544"/>
      <c r="BD223" s="544"/>
      <c r="BE223" s="544"/>
      <c r="BF223" s="544"/>
      <c r="BG223" s="544"/>
      <c r="BH223" s="544"/>
      <c r="BI223" s="544"/>
      <c r="BJ223" s="544"/>
      <c r="BK223" s="544"/>
      <c r="BL223" s="544"/>
      <c r="BM223" s="544"/>
      <c r="BN223" s="544"/>
      <c r="BO223" s="544"/>
      <c r="BP223" s="544"/>
      <c r="BQ223" s="544"/>
      <c r="BR223" s="544"/>
      <c r="BS223" s="544"/>
      <c r="BT223" s="544"/>
      <c r="BU223" s="544"/>
      <c r="BV223" s="544"/>
      <c r="BW223" s="544"/>
      <c r="BX223" s="545"/>
    </row>
    <row r="224" spans="2:76" ht="17.25" customHeight="1" x14ac:dyDescent="0.2">
      <c r="C224" s="569"/>
      <c r="D224" s="570"/>
      <c r="E224" s="278" t="s">
        <v>581</v>
      </c>
      <c r="F224" s="618"/>
      <c r="G224" s="618"/>
      <c r="H224" s="277" t="s">
        <v>582</v>
      </c>
      <c r="I224" s="544" t="s">
        <v>587</v>
      </c>
      <c r="J224" s="544"/>
      <c r="K224" s="544"/>
      <c r="L224" s="544"/>
      <c r="M224" s="544"/>
      <c r="N224" s="544"/>
      <c r="O224" s="544"/>
      <c r="P224" s="544"/>
      <c r="Q224" s="544"/>
      <c r="R224" s="544"/>
      <c r="S224" s="544"/>
      <c r="T224" s="544"/>
      <c r="U224" s="544"/>
      <c r="V224" s="544"/>
      <c r="W224" s="544"/>
      <c r="X224" s="544"/>
      <c r="Y224" s="544"/>
      <c r="Z224" s="544"/>
      <c r="AA224" s="544"/>
      <c r="AB224" s="544"/>
      <c r="AC224" s="544"/>
      <c r="AD224" s="544"/>
      <c r="AE224" s="544"/>
      <c r="AF224" s="544"/>
      <c r="AG224" s="544"/>
      <c r="AH224" s="544"/>
      <c r="AI224" s="544"/>
      <c r="AJ224" s="544"/>
      <c r="AK224" s="544"/>
      <c r="AL224" s="544"/>
      <c r="AM224" s="544"/>
      <c r="AN224" s="545"/>
      <c r="AO224" s="543"/>
      <c r="AP224" s="544"/>
      <c r="AQ224" s="544"/>
      <c r="AR224" s="544"/>
      <c r="AS224" s="544"/>
      <c r="AT224" s="544"/>
      <c r="AU224" s="544"/>
      <c r="AV224" s="544"/>
      <c r="AW224" s="544"/>
      <c r="AX224" s="544"/>
      <c r="AY224" s="544"/>
      <c r="AZ224" s="544"/>
      <c r="BA224" s="544"/>
      <c r="BB224" s="544"/>
      <c r="BC224" s="544"/>
      <c r="BD224" s="544"/>
      <c r="BE224" s="544"/>
      <c r="BF224" s="544"/>
      <c r="BG224" s="544"/>
      <c r="BH224" s="544"/>
      <c r="BI224" s="544"/>
      <c r="BJ224" s="544"/>
      <c r="BK224" s="544"/>
      <c r="BL224" s="544"/>
      <c r="BM224" s="544"/>
      <c r="BN224" s="544"/>
      <c r="BO224" s="544"/>
      <c r="BP224" s="544"/>
      <c r="BQ224" s="544"/>
      <c r="BR224" s="544"/>
      <c r="BS224" s="544"/>
      <c r="BT224" s="544"/>
      <c r="BU224" s="544"/>
      <c r="BV224" s="544"/>
      <c r="BW224" s="544"/>
      <c r="BX224" s="545"/>
    </row>
    <row r="225" spans="2:76" ht="17.25" customHeight="1" x14ac:dyDescent="0.2">
      <c r="C225" s="569"/>
      <c r="D225" s="570"/>
      <c r="E225" s="278" t="s">
        <v>581</v>
      </c>
      <c r="F225" s="618"/>
      <c r="G225" s="618"/>
      <c r="H225" s="277" t="s">
        <v>582</v>
      </c>
      <c r="I225" s="544" t="s">
        <v>588</v>
      </c>
      <c r="J225" s="544"/>
      <c r="K225" s="544"/>
      <c r="L225" s="544"/>
      <c r="M225" s="544"/>
      <c r="N225" s="544"/>
      <c r="O225" s="544"/>
      <c r="P225" s="544"/>
      <c r="Q225" s="544"/>
      <c r="R225" s="544"/>
      <c r="S225" s="544"/>
      <c r="T225" s="544"/>
      <c r="U225" s="544"/>
      <c r="V225" s="544"/>
      <c r="W225" s="544"/>
      <c r="X225" s="544"/>
      <c r="Y225" s="544"/>
      <c r="Z225" s="544"/>
      <c r="AA225" s="544"/>
      <c r="AB225" s="544"/>
      <c r="AC225" s="544"/>
      <c r="AD225" s="544"/>
      <c r="AE225" s="544"/>
      <c r="AF225" s="544"/>
      <c r="AG225" s="544"/>
      <c r="AH225" s="544"/>
      <c r="AI225" s="544"/>
      <c r="AJ225" s="544"/>
      <c r="AK225" s="544"/>
      <c r="AL225" s="544"/>
      <c r="AM225" s="544"/>
      <c r="AN225" s="545"/>
      <c r="AO225" s="543"/>
      <c r="AP225" s="544"/>
      <c r="AQ225" s="544"/>
      <c r="AR225" s="544"/>
      <c r="AS225" s="544"/>
      <c r="AT225" s="544"/>
      <c r="AU225" s="544"/>
      <c r="AV225" s="544"/>
      <c r="AW225" s="544"/>
      <c r="AX225" s="544"/>
      <c r="AY225" s="544"/>
      <c r="AZ225" s="544"/>
      <c r="BA225" s="544"/>
      <c r="BB225" s="544"/>
      <c r="BC225" s="544"/>
      <c r="BD225" s="544"/>
      <c r="BE225" s="544"/>
      <c r="BF225" s="544"/>
      <c r="BG225" s="544"/>
      <c r="BH225" s="544"/>
      <c r="BI225" s="544"/>
      <c r="BJ225" s="544"/>
      <c r="BK225" s="544"/>
      <c r="BL225" s="544"/>
      <c r="BM225" s="544"/>
      <c r="BN225" s="544"/>
      <c r="BO225" s="544"/>
      <c r="BP225" s="544"/>
      <c r="BQ225" s="544"/>
      <c r="BR225" s="544"/>
      <c r="BS225" s="544"/>
      <c r="BT225" s="544"/>
      <c r="BU225" s="544"/>
      <c r="BV225" s="544"/>
      <c r="BW225" s="544"/>
      <c r="BX225" s="545"/>
    </row>
    <row r="226" spans="2:76" ht="17.25" customHeight="1" x14ac:dyDescent="0.2">
      <c r="C226" s="569"/>
      <c r="D226" s="570"/>
      <c r="E226" s="278" t="s">
        <v>581</v>
      </c>
      <c r="F226" s="618"/>
      <c r="G226" s="618"/>
      <c r="H226" s="277" t="s">
        <v>582</v>
      </c>
      <c r="I226" s="544" t="s">
        <v>589</v>
      </c>
      <c r="J226" s="544"/>
      <c r="K226" s="544"/>
      <c r="L226" s="544"/>
      <c r="M226" s="544"/>
      <c r="N226" s="544"/>
      <c r="O226" s="544"/>
      <c r="P226" s="544"/>
      <c r="Q226" s="544"/>
      <c r="R226" s="544"/>
      <c r="S226" s="544"/>
      <c r="T226" s="544"/>
      <c r="U226" s="544"/>
      <c r="V226" s="544"/>
      <c r="W226" s="544"/>
      <c r="X226" s="544"/>
      <c r="Y226" s="544"/>
      <c r="Z226" s="544"/>
      <c r="AA226" s="544"/>
      <c r="AB226" s="544"/>
      <c r="AC226" s="544"/>
      <c r="AD226" s="544"/>
      <c r="AE226" s="544"/>
      <c r="AF226" s="544"/>
      <c r="AG226" s="544"/>
      <c r="AH226" s="544"/>
      <c r="AI226" s="544"/>
      <c r="AJ226" s="544"/>
      <c r="AK226" s="544"/>
      <c r="AL226" s="544"/>
      <c r="AM226" s="544"/>
      <c r="AN226" s="545"/>
      <c r="AO226" s="543"/>
      <c r="AP226" s="544"/>
      <c r="AQ226" s="544"/>
      <c r="AR226" s="544"/>
      <c r="AS226" s="544"/>
      <c r="AT226" s="544"/>
      <c r="AU226" s="544"/>
      <c r="AV226" s="544"/>
      <c r="AW226" s="544"/>
      <c r="AX226" s="544"/>
      <c r="AY226" s="544"/>
      <c r="AZ226" s="544"/>
      <c r="BA226" s="544"/>
      <c r="BB226" s="544"/>
      <c r="BC226" s="544"/>
      <c r="BD226" s="544"/>
      <c r="BE226" s="544"/>
      <c r="BF226" s="544"/>
      <c r="BG226" s="544"/>
      <c r="BH226" s="544"/>
      <c r="BI226" s="544"/>
      <c r="BJ226" s="544"/>
      <c r="BK226" s="544"/>
      <c r="BL226" s="544"/>
      <c r="BM226" s="544"/>
      <c r="BN226" s="544"/>
      <c r="BO226" s="544"/>
      <c r="BP226" s="544"/>
      <c r="BQ226" s="544"/>
      <c r="BR226" s="544"/>
      <c r="BS226" s="544"/>
      <c r="BT226" s="544"/>
      <c r="BU226" s="544"/>
      <c r="BV226" s="544"/>
      <c r="BW226" s="544"/>
      <c r="BX226" s="545"/>
    </row>
    <row r="227" spans="2:76" ht="17.25" customHeight="1" x14ac:dyDescent="0.2">
      <c r="C227" s="569"/>
      <c r="D227" s="570"/>
      <c r="E227" s="278" t="s">
        <v>581</v>
      </c>
      <c r="F227" s="618"/>
      <c r="G227" s="618"/>
      <c r="H227" s="277" t="s">
        <v>582</v>
      </c>
      <c r="I227" s="544" t="s">
        <v>590</v>
      </c>
      <c r="J227" s="544"/>
      <c r="K227" s="544"/>
      <c r="L227" s="544"/>
      <c r="M227" s="544"/>
      <c r="N227" s="544"/>
      <c r="O227" s="544"/>
      <c r="P227" s="544"/>
      <c r="Q227" s="544"/>
      <c r="R227" s="544"/>
      <c r="S227" s="544"/>
      <c r="T227" s="544"/>
      <c r="U227" s="544"/>
      <c r="V227" s="544"/>
      <c r="W227" s="544"/>
      <c r="X227" s="544"/>
      <c r="Y227" s="544"/>
      <c r="Z227" s="544"/>
      <c r="AA227" s="544"/>
      <c r="AB227" s="544"/>
      <c r="AC227" s="544"/>
      <c r="AD227" s="544"/>
      <c r="AE227" s="544"/>
      <c r="AF227" s="544"/>
      <c r="AG227" s="544"/>
      <c r="AH227" s="544"/>
      <c r="AI227" s="544"/>
      <c r="AJ227" s="544"/>
      <c r="AK227" s="544"/>
      <c r="AL227" s="544"/>
      <c r="AM227" s="544"/>
      <c r="AN227" s="545"/>
      <c r="AO227" s="543"/>
      <c r="AP227" s="544"/>
      <c r="AQ227" s="544"/>
      <c r="AR227" s="544"/>
      <c r="AS227" s="544"/>
      <c r="AT227" s="544"/>
      <c r="AU227" s="544"/>
      <c r="AV227" s="544"/>
      <c r="AW227" s="544"/>
      <c r="AX227" s="544"/>
      <c r="AY227" s="544"/>
      <c r="AZ227" s="544"/>
      <c r="BA227" s="544"/>
      <c r="BB227" s="544"/>
      <c r="BC227" s="544"/>
      <c r="BD227" s="544"/>
      <c r="BE227" s="544"/>
      <c r="BF227" s="544"/>
      <c r="BG227" s="544"/>
      <c r="BH227" s="544"/>
      <c r="BI227" s="544"/>
      <c r="BJ227" s="544"/>
      <c r="BK227" s="544"/>
      <c r="BL227" s="544"/>
      <c r="BM227" s="544"/>
      <c r="BN227" s="544"/>
      <c r="BO227" s="544"/>
      <c r="BP227" s="544"/>
      <c r="BQ227" s="544"/>
      <c r="BR227" s="544"/>
      <c r="BS227" s="544"/>
      <c r="BT227" s="544"/>
      <c r="BU227" s="544"/>
      <c r="BV227" s="544"/>
      <c r="BW227" s="544"/>
      <c r="BX227" s="545"/>
    </row>
    <row r="228" spans="2:76" ht="17.25" customHeight="1" x14ac:dyDescent="0.2">
      <c r="C228" s="569"/>
      <c r="D228" s="570"/>
      <c r="E228" s="278" t="s">
        <v>581</v>
      </c>
      <c r="F228" s="618"/>
      <c r="G228" s="618"/>
      <c r="H228" s="277" t="s">
        <v>582</v>
      </c>
      <c r="I228" s="544" t="s">
        <v>591</v>
      </c>
      <c r="J228" s="544"/>
      <c r="K228" s="544"/>
      <c r="L228" s="544"/>
      <c r="M228" s="544"/>
      <c r="N228" s="544"/>
      <c r="O228" s="544"/>
      <c r="P228" s="544"/>
      <c r="Q228" s="544"/>
      <c r="R228" s="544"/>
      <c r="S228" s="544"/>
      <c r="T228" s="544"/>
      <c r="U228" s="544"/>
      <c r="V228" s="544"/>
      <c r="W228" s="544"/>
      <c r="X228" s="544"/>
      <c r="Y228" s="544"/>
      <c r="Z228" s="544"/>
      <c r="AA228" s="544"/>
      <c r="AB228" s="544"/>
      <c r="AC228" s="544"/>
      <c r="AD228" s="544"/>
      <c r="AE228" s="544"/>
      <c r="AF228" s="544"/>
      <c r="AG228" s="544"/>
      <c r="AH228" s="544"/>
      <c r="AI228" s="544"/>
      <c r="AJ228" s="544"/>
      <c r="AK228" s="544"/>
      <c r="AL228" s="544"/>
      <c r="AM228" s="544"/>
      <c r="AN228" s="545"/>
      <c r="AO228" s="543"/>
      <c r="AP228" s="544"/>
      <c r="AQ228" s="544"/>
      <c r="AR228" s="544"/>
      <c r="AS228" s="544"/>
      <c r="AT228" s="544"/>
      <c r="AU228" s="544"/>
      <c r="AV228" s="544"/>
      <c r="AW228" s="544"/>
      <c r="AX228" s="544"/>
      <c r="AY228" s="544"/>
      <c r="AZ228" s="544"/>
      <c r="BA228" s="544"/>
      <c r="BB228" s="544"/>
      <c r="BC228" s="544"/>
      <c r="BD228" s="544"/>
      <c r="BE228" s="544"/>
      <c r="BF228" s="544"/>
      <c r="BG228" s="544"/>
      <c r="BH228" s="544"/>
      <c r="BI228" s="544"/>
      <c r="BJ228" s="544"/>
      <c r="BK228" s="544"/>
      <c r="BL228" s="544"/>
      <c r="BM228" s="544"/>
      <c r="BN228" s="544"/>
      <c r="BO228" s="544"/>
      <c r="BP228" s="544"/>
      <c r="BQ228" s="544"/>
      <c r="BR228" s="544"/>
      <c r="BS228" s="544"/>
      <c r="BT228" s="544"/>
      <c r="BU228" s="544"/>
      <c r="BV228" s="544"/>
      <c r="BW228" s="544"/>
      <c r="BX228" s="545"/>
    </row>
    <row r="229" spans="2:76" ht="17.25" customHeight="1" x14ac:dyDescent="0.2">
      <c r="C229" s="569"/>
      <c r="D229" s="570"/>
      <c r="E229" s="278" t="s">
        <v>581</v>
      </c>
      <c r="F229" s="618"/>
      <c r="G229" s="618"/>
      <c r="H229" s="277" t="s">
        <v>582</v>
      </c>
      <c r="I229" s="544" t="s">
        <v>592</v>
      </c>
      <c r="J229" s="544"/>
      <c r="K229" s="544"/>
      <c r="L229" s="544"/>
      <c r="M229" s="544"/>
      <c r="N229" s="544"/>
      <c r="O229" s="544"/>
      <c r="P229" s="544"/>
      <c r="Q229" s="544"/>
      <c r="R229" s="544"/>
      <c r="S229" s="544"/>
      <c r="T229" s="544"/>
      <c r="U229" s="544"/>
      <c r="V229" s="544"/>
      <c r="W229" s="544"/>
      <c r="X229" s="544"/>
      <c r="Y229" s="544"/>
      <c r="Z229" s="544"/>
      <c r="AA229" s="544"/>
      <c r="AB229" s="544"/>
      <c r="AC229" s="544"/>
      <c r="AD229" s="544"/>
      <c r="AE229" s="544"/>
      <c r="AF229" s="544"/>
      <c r="AG229" s="544"/>
      <c r="AH229" s="544"/>
      <c r="AI229" s="544"/>
      <c r="AJ229" s="544"/>
      <c r="AK229" s="544"/>
      <c r="AL229" s="544"/>
      <c r="AM229" s="544"/>
      <c r="AN229" s="545"/>
      <c r="AO229" s="543"/>
      <c r="AP229" s="544"/>
      <c r="AQ229" s="544"/>
      <c r="AR229" s="544"/>
      <c r="AS229" s="544"/>
      <c r="AT229" s="544"/>
      <c r="AU229" s="544"/>
      <c r="AV229" s="544"/>
      <c r="AW229" s="544"/>
      <c r="AX229" s="544"/>
      <c r="AY229" s="544"/>
      <c r="AZ229" s="544"/>
      <c r="BA229" s="544"/>
      <c r="BB229" s="544"/>
      <c r="BC229" s="544"/>
      <c r="BD229" s="544"/>
      <c r="BE229" s="544"/>
      <c r="BF229" s="544"/>
      <c r="BG229" s="544"/>
      <c r="BH229" s="544"/>
      <c r="BI229" s="544"/>
      <c r="BJ229" s="544"/>
      <c r="BK229" s="544"/>
      <c r="BL229" s="544"/>
      <c r="BM229" s="544"/>
      <c r="BN229" s="544"/>
      <c r="BO229" s="544"/>
      <c r="BP229" s="544"/>
      <c r="BQ229" s="544"/>
      <c r="BR229" s="544"/>
      <c r="BS229" s="544"/>
      <c r="BT229" s="544"/>
      <c r="BU229" s="544"/>
      <c r="BV229" s="544"/>
      <c r="BW229" s="544"/>
      <c r="BX229" s="545"/>
    </row>
    <row r="230" spans="2:76" s="11" customFormat="1" ht="17.25" customHeight="1" x14ac:dyDescent="0.2">
      <c r="C230" s="552"/>
      <c r="D230" s="554"/>
      <c r="E230" s="278" t="s">
        <v>581</v>
      </c>
      <c r="F230" s="618"/>
      <c r="G230" s="618"/>
      <c r="H230" s="277" t="s">
        <v>582</v>
      </c>
      <c r="I230" s="544" t="s">
        <v>593</v>
      </c>
      <c r="J230" s="544"/>
      <c r="K230" s="544"/>
      <c r="L230" s="544"/>
      <c r="M230" s="544"/>
      <c r="N230" s="544"/>
      <c r="O230" s="544"/>
      <c r="P230" s="544"/>
      <c r="Q230" s="544"/>
      <c r="R230" s="544"/>
      <c r="S230" s="544"/>
      <c r="T230" s="544"/>
      <c r="U230" s="544"/>
      <c r="V230" s="544"/>
      <c r="W230" s="544"/>
      <c r="X230" s="544"/>
      <c r="Y230" s="544"/>
      <c r="Z230" s="544"/>
      <c r="AA230" s="544"/>
      <c r="AB230" s="544"/>
      <c r="AC230" s="544"/>
      <c r="AD230" s="544"/>
      <c r="AE230" s="544"/>
      <c r="AF230" s="544"/>
      <c r="AG230" s="544"/>
      <c r="AH230" s="544"/>
      <c r="AI230" s="544"/>
      <c r="AJ230" s="544"/>
      <c r="AK230" s="544"/>
      <c r="AL230" s="544"/>
      <c r="AM230" s="544"/>
      <c r="AN230" s="545"/>
      <c r="AO230" s="543"/>
      <c r="AP230" s="544"/>
      <c r="AQ230" s="544"/>
      <c r="AR230" s="544"/>
      <c r="AS230" s="544"/>
      <c r="AT230" s="544"/>
      <c r="AU230" s="544"/>
      <c r="AV230" s="544"/>
      <c r="AW230" s="544"/>
      <c r="AX230" s="544"/>
      <c r="AY230" s="544"/>
      <c r="AZ230" s="544"/>
      <c r="BA230" s="544"/>
      <c r="BB230" s="544"/>
      <c r="BC230" s="544"/>
      <c r="BD230" s="544"/>
      <c r="BE230" s="544"/>
      <c r="BF230" s="544"/>
      <c r="BG230" s="544"/>
      <c r="BH230" s="544"/>
      <c r="BI230" s="544"/>
      <c r="BJ230" s="544"/>
      <c r="BK230" s="544"/>
      <c r="BL230" s="544"/>
      <c r="BM230" s="544"/>
      <c r="BN230" s="544"/>
      <c r="BO230" s="544"/>
      <c r="BP230" s="544"/>
      <c r="BQ230" s="544"/>
      <c r="BR230" s="544"/>
      <c r="BS230" s="544"/>
      <c r="BT230" s="544"/>
      <c r="BU230" s="544"/>
      <c r="BV230" s="544"/>
      <c r="BW230" s="544"/>
      <c r="BX230" s="545"/>
    </row>
    <row r="231" spans="2:76" ht="17.25" customHeight="1" x14ac:dyDescent="0.2">
      <c r="C231" s="549">
        <v>3</v>
      </c>
      <c r="D231" s="551"/>
      <c r="E231" s="540" t="s">
        <v>230</v>
      </c>
      <c r="F231" s="541"/>
      <c r="G231" s="541"/>
      <c r="H231" s="541"/>
      <c r="I231" s="541"/>
      <c r="J231" s="541"/>
      <c r="K231" s="541"/>
      <c r="L231" s="541"/>
      <c r="M231" s="541"/>
      <c r="N231" s="541"/>
      <c r="O231" s="541"/>
      <c r="P231" s="541"/>
      <c r="Q231" s="541"/>
      <c r="R231" s="541"/>
      <c r="S231" s="541"/>
      <c r="T231" s="541"/>
      <c r="U231" s="541"/>
      <c r="V231" s="541"/>
      <c r="W231" s="541"/>
      <c r="X231" s="541"/>
      <c r="Y231" s="541"/>
      <c r="Z231" s="541"/>
      <c r="AA231" s="541"/>
      <c r="AB231" s="541"/>
      <c r="AC231" s="541"/>
      <c r="AD231" s="541"/>
      <c r="AE231" s="541"/>
      <c r="AF231" s="541"/>
      <c r="AG231" s="541"/>
      <c r="AH231" s="542"/>
      <c r="AI231" s="549"/>
      <c r="AJ231" s="550"/>
      <c r="AK231" s="550"/>
      <c r="AL231" s="550"/>
      <c r="AM231" s="550"/>
      <c r="AN231" s="551"/>
    </row>
    <row r="232" spans="2:76" ht="17.25" customHeight="1" x14ac:dyDescent="0.2">
      <c r="C232" s="552"/>
      <c r="D232" s="554"/>
      <c r="E232" s="546"/>
      <c r="F232" s="547"/>
      <c r="G232" s="547"/>
      <c r="H232" s="547"/>
      <c r="I232" s="547"/>
      <c r="J232" s="547"/>
      <c r="K232" s="547"/>
      <c r="L232" s="547"/>
      <c r="M232" s="547"/>
      <c r="N232" s="547"/>
      <c r="O232" s="547"/>
      <c r="P232" s="547"/>
      <c r="Q232" s="547"/>
      <c r="R232" s="547"/>
      <c r="S232" s="547"/>
      <c r="T232" s="547"/>
      <c r="U232" s="547"/>
      <c r="V232" s="547"/>
      <c r="W232" s="547"/>
      <c r="X232" s="547"/>
      <c r="Y232" s="547"/>
      <c r="Z232" s="547"/>
      <c r="AA232" s="547"/>
      <c r="AB232" s="547"/>
      <c r="AC232" s="547"/>
      <c r="AD232" s="547"/>
      <c r="AE232" s="547"/>
      <c r="AF232" s="547"/>
      <c r="AG232" s="547"/>
      <c r="AH232" s="548"/>
      <c r="AI232" s="552"/>
      <c r="AJ232" s="553"/>
      <c r="AK232" s="553"/>
      <c r="AL232" s="553"/>
      <c r="AM232" s="553"/>
      <c r="AN232" s="554"/>
    </row>
    <row r="233" spans="2:76" ht="17.25" customHeight="1" x14ac:dyDescent="0.2">
      <c r="C233" s="549">
        <v>4</v>
      </c>
      <c r="D233" s="551"/>
      <c r="E233" s="540" t="s">
        <v>625</v>
      </c>
      <c r="F233" s="541"/>
      <c r="G233" s="541"/>
      <c r="H233" s="541"/>
      <c r="I233" s="541"/>
      <c r="J233" s="541"/>
      <c r="K233" s="541"/>
      <c r="L233" s="541"/>
      <c r="M233" s="541"/>
      <c r="N233" s="541"/>
      <c r="O233" s="541"/>
      <c r="P233" s="541"/>
      <c r="Q233" s="541"/>
      <c r="R233" s="541"/>
      <c r="S233" s="541"/>
      <c r="T233" s="541"/>
      <c r="U233" s="541"/>
      <c r="V233" s="541"/>
      <c r="W233" s="541"/>
      <c r="X233" s="541"/>
      <c r="Y233" s="541"/>
      <c r="Z233" s="541"/>
      <c r="AA233" s="541"/>
      <c r="AB233" s="541"/>
      <c r="AC233" s="541"/>
      <c r="AD233" s="541"/>
      <c r="AE233" s="541"/>
      <c r="AF233" s="541"/>
      <c r="AG233" s="541"/>
      <c r="AH233" s="542"/>
      <c r="AI233" s="549"/>
      <c r="AJ233" s="550"/>
      <c r="AK233" s="550"/>
      <c r="AL233" s="550"/>
      <c r="AM233" s="550"/>
      <c r="AN233" s="551"/>
    </row>
    <row r="234" spans="2:76" ht="17.25" customHeight="1" x14ac:dyDescent="0.2">
      <c r="C234" s="552"/>
      <c r="D234" s="554"/>
      <c r="E234" s="546"/>
      <c r="F234" s="547"/>
      <c r="G234" s="547"/>
      <c r="H234" s="547"/>
      <c r="I234" s="547"/>
      <c r="J234" s="547"/>
      <c r="K234" s="547"/>
      <c r="L234" s="547"/>
      <c r="M234" s="547"/>
      <c r="N234" s="547"/>
      <c r="O234" s="547"/>
      <c r="P234" s="547"/>
      <c r="Q234" s="547"/>
      <c r="R234" s="547"/>
      <c r="S234" s="547"/>
      <c r="T234" s="547"/>
      <c r="U234" s="547"/>
      <c r="V234" s="547"/>
      <c r="W234" s="547"/>
      <c r="X234" s="547"/>
      <c r="Y234" s="547"/>
      <c r="Z234" s="547"/>
      <c r="AA234" s="547"/>
      <c r="AB234" s="547"/>
      <c r="AC234" s="547"/>
      <c r="AD234" s="547"/>
      <c r="AE234" s="547"/>
      <c r="AF234" s="547"/>
      <c r="AG234" s="547"/>
      <c r="AH234" s="548"/>
      <c r="AI234" s="552"/>
      <c r="AJ234" s="553"/>
      <c r="AK234" s="553"/>
      <c r="AL234" s="553"/>
      <c r="AM234" s="553"/>
      <c r="AN234" s="554"/>
    </row>
    <row r="235" spans="2:76" ht="17.25" customHeight="1" x14ac:dyDescent="0.2">
      <c r="C235" s="549">
        <v>5</v>
      </c>
      <c r="D235" s="551"/>
      <c r="E235" s="540" t="s">
        <v>195</v>
      </c>
      <c r="F235" s="541"/>
      <c r="G235" s="541"/>
      <c r="H235" s="541"/>
      <c r="I235" s="541"/>
      <c r="J235" s="541"/>
      <c r="K235" s="541"/>
      <c r="L235" s="541"/>
      <c r="M235" s="541"/>
      <c r="N235" s="541"/>
      <c r="O235" s="541"/>
      <c r="P235" s="541"/>
      <c r="Q235" s="541"/>
      <c r="R235" s="541"/>
      <c r="S235" s="541"/>
      <c r="T235" s="541"/>
      <c r="U235" s="541"/>
      <c r="V235" s="541"/>
      <c r="W235" s="541"/>
      <c r="X235" s="541"/>
      <c r="Y235" s="541"/>
      <c r="Z235" s="541"/>
      <c r="AA235" s="541"/>
      <c r="AB235" s="541"/>
      <c r="AC235" s="541"/>
      <c r="AD235" s="541"/>
      <c r="AE235" s="541"/>
      <c r="AF235" s="541"/>
      <c r="AG235" s="541"/>
      <c r="AH235" s="542"/>
      <c r="AI235" s="549"/>
      <c r="AJ235" s="550"/>
      <c r="AK235" s="550"/>
      <c r="AL235" s="550"/>
      <c r="AM235" s="550"/>
      <c r="AN235" s="551"/>
    </row>
    <row r="236" spans="2:76" ht="17.25" customHeight="1" x14ac:dyDescent="0.2">
      <c r="C236" s="552"/>
      <c r="D236" s="554"/>
      <c r="E236" s="546"/>
      <c r="F236" s="547"/>
      <c r="G236" s="547"/>
      <c r="H236" s="547"/>
      <c r="I236" s="547"/>
      <c r="J236" s="547"/>
      <c r="K236" s="547"/>
      <c r="L236" s="547"/>
      <c r="M236" s="547"/>
      <c r="N236" s="547"/>
      <c r="O236" s="547"/>
      <c r="P236" s="547"/>
      <c r="Q236" s="547"/>
      <c r="R236" s="547"/>
      <c r="S236" s="547"/>
      <c r="T236" s="547"/>
      <c r="U236" s="547"/>
      <c r="V236" s="547"/>
      <c r="W236" s="547"/>
      <c r="X236" s="547"/>
      <c r="Y236" s="547"/>
      <c r="Z236" s="547"/>
      <c r="AA236" s="547"/>
      <c r="AB236" s="547"/>
      <c r="AC236" s="547"/>
      <c r="AD236" s="547"/>
      <c r="AE236" s="547"/>
      <c r="AF236" s="547"/>
      <c r="AG236" s="547"/>
      <c r="AH236" s="548"/>
      <c r="AI236" s="552"/>
      <c r="AJ236" s="553"/>
      <c r="AK236" s="553"/>
      <c r="AL236" s="553"/>
      <c r="AM236" s="553"/>
      <c r="AN236" s="554"/>
    </row>
    <row r="237" spans="2:76" ht="10.5" customHeight="1" x14ac:dyDescent="0.2">
      <c r="C237" s="7"/>
      <c r="D237" s="7"/>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1"/>
      <c r="AJ237" s="11"/>
      <c r="AK237" s="11"/>
      <c r="AL237" s="11"/>
      <c r="AM237" s="11"/>
      <c r="AN237" s="11"/>
    </row>
    <row r="238" spans="2:76" ht="17.25" customHeight="1" x14ac:dyDescent="0.2">
      <c r="B238" s="4" t="s">
        <v>140</v>
      </c>
    </row>
    <row r="239" spans="2:76" ht="16.8" customHeight="1" x14ac:dyDescent="0.2">
      <c r="C239" s="549">
        <v>1</v>
      </c>
      <c r="D239" s="551"/>
      <c r="E239" s="540" t="s">
        <v>196</v>
      </c>
      <c r="F239" s="541"/>
      <c r="G239" s="541"/>
      <c r="H239" s="541"/>
      <c r="I239" s="541"/>
      <c r="J239" s="541"/>
      <c r="K239" s="541"/>
      <c r="L239" s="541"/>
      <c r="M239" s="541"/>
      <c r="N239" s="541"/>
      <c r="O239" s="541"/>
      <c r="P239" s="541"/>
      <c r="Q239" s="541"/>
      <c r="R239" s="541"/>
      <c r="S239" s="541"/>
      <c r="T239" s="541"/>
      <c r="U239" s="541"/>
      <c r="V239" s="541"/>
      <c r="W239" s="541"/>
      <c r="X239" s="541"/>
      <c r="Y239" s="541"/>
      <c r="Z239" s="541"/>
      <c r="AA239" s="541"/>
      <c r="AB239" s="541"/>
      <c r="AC239" s="541"/>
      <c r="AD239" s="541"/>
      <c r="AE239" s="541"/>
      <c r="AF239" s="541"/>
      <c r="AG239" s="541"/>
      <c r="AH239" s="542"/>
      <c r="AI239" s="549"/>
      <c r="AJ239" s="550"/>
      <c r="AK239" s="550"/>
      <c r="AL239" s="550"/>
      <c r="AM239" s="550"/>
      <c r="AN239" s="551"/>
    </row>
    <row r="240" spans="2:76" ht="16.8" customHeight="1" x14ac:dyDescent="0.2">
      <c r="C240" s="552"/>
      <c r="D240" s="554"/>
      <c r="E240" s="546"/>
      <c r="F240" s="547"/>
      <c r="G240" s="547"/>
      <c r="H240" s="547"/>
      <c r="I240" s="547"/>
      <c r="J240" s="547"/>
      <c r="K240" s="547"/>
      <c r="L240" s="547"/>
      <c r="M240" s="547"/>
      <c r="N240" s="547"/>
      <c r="O240" s="547"/>
      <c r="P240" s="547"/>
      <c r="Q240" s="547"/>
      <c r="R240" s="547"/>
      <c r="S240" s="547"/>
      <c r="T240" s="547"/>
      <c r="U240" s="547"/>
      <c r="V240" s="547"/>
      <c r="W240" s="547"/>
      <c r="X240" s="547"/>
      <c r="Y240" s="547"/>
      <c r="Z240" s="547"/>
      <c r="AA240" s="547"/>
      <c r="AB240" s="547"/>
      <c r="AC240" s="547"/>
      <c r="AD240" s="547"/>
      <c r="AE240" s="547"/>
      <c r="AF240" s="547"/>
      <c r="AG240" s="547"/>
      <c r="AH240" s="548"/>
      <c r="AI240" s="552"/>
      <c r="AJ240" s="553"/>
      <c r="AK240" s="553"/>
      <c r="AL240" s="553"/>
      <c r="AM240" s="553"/>
      <c r="AN240" s="554"/>
    </row>
    <row r="241" spans="3:40" ht="16.8" customHeight="1" x14ac:dyDescent="0.2">
      <c r="C241" s="549">
        <v>2</v>
      </c>
      <c r="D241" s="551"/>
      <c r="E241" s="540" t="s">
        <v>240</v>
      </c>
      <c r="F241" s="541"/>
      <c r="G241" s="541"/>
      <c r="H241" s="541"/>
      <c r="I241" s="541"/>
      <c r="J241" s="541"/>
      <c r="K241" s="541"/>
      <c r="L241" s="541"/>
      <c r="M241" s="541"/>
      <c r="N241" s="541"/>
      <c r="O241" s="541"/>
      <c r="P241" s="541"/>
      <c r="Q241" s="541"/>
      <c r="R241" s="541"/>
      <c r="S241" s="541"/>
      <c r="T241" s="541"/>
      <c r="U241" s="541"/>
      <c r="V241" s="541"/>
      <c r="W241" s="541"/>
      <c r="X241" s="541"/>
      <c r="Y241" s="541"/>
      <c r="Z241" s="541"/>
      <c r="AA241" s="541"/>
      <c r="AB241" s="541"/>
      <c r="AC241" s="541"/>
      <c r="AD241" s="541"/>
      <c r="AE241" s="541"/>
      <c r="AF241" s="541"/>
      <c r="AG241" s="541"/>
      <c r="AH241" s="542"/>
      <c r="AI241" s="549"/>
      <c r="AJ241" s="550"/>
      <c r="AK241" s="550"/>
      <c r="AL241" s="550"/>
      <c r="AM241" s="550"/>
      <c r="AN241" s="551"/>
    </row>
    <row r="242" spans="3:40" ht="16.8" customHeight="1" x14ac:dyDescent="0.2">
      <c r="C242" s="569"/>
      <c r="D242" s="570"/>
      <c r="E242" s="543"/>
      <c r="F242" s="544"/>
      <c r="G242" s="544"/>
      <c r="H242" s="544"/>
      <c r="I242" s="544"/>
      <c r="J242" s="544"/>
      <c r="K242" s="544"/>
      <c r="L242" s="544"/>
      <c r="M242" s="544"/>
      <c r="N242" s="544"/>
      <c r="O242" s="544"/>
      <c r="P242" s="544"/>
      <c r="Q242" s="544"/>
      <c r="R242" s="544"/>
      <c r="S242" s="544"/>
      <c r="T242" s="544"/>
      <c r="U242" s="544"/>
      <c r="V242" s="544"/>
      <c r="W242" s="544"/>
      <c r="X242" s="544"/>
      <c r="Y242" s="544"/>
      <c r="Z242" s="544"/>
      <c r="AA242" s="544"/>
      <c r="AB242" s="544"/>
      <c r="AC242" s="544"/>
      <c r="AD242" s="544"/>
      <c r="AE242" s="544"/>
      <c r="AF242" s="544"/>
      <c r="AG242" s="544"/>
      <c r="AH242" s="545"/>
      <c r="AI242" s="569"/>
      <c r="AJ242" s="580"/>
      <c r="AK242" s="580"/>
      <c r="AL242" s="580"/>
      <c r="AM242" s="580"/>
      <c r="AN242" s="570"/>
    </row>
    <row r="243" spans="3:40" ht="16.8" customHeight="1" x14ac:dyDescent="0.2">
      <c r="C243" s="569"/>
      <c r="D243" s="570"/>
      <c r="E243" s="543"/>
      <c r="F243" s="544"/>
      <c r="G243" s="544"/>
      <c r="H243" s="544"/>
      <c r="I243" s="544"/>
      <c r="J243" s="544"/>
      <c r="K243" s="544"/>
      <c r="L243" s="544"/>
      <c r="M243" s="544"/>
      <c r="N243" s="544"/>
      <c r="O243" s="544"/>
      <c r="P243" s="544"/>
      <c r="Q243" s="544"/>
      <c r="R243" s="544"/>
      <c r="S243" s="544"/>
      <c r="T243" s="544"/>
      <c r="U243" s="544"/>
      <c r="V243" s="544"/>
      <c r="W243" s="544"/>
      <c r="X243" s="544"/>
      <c r="Y243" s="544"/>
      <c r="Z243" s="544"/>
      <c r="AA243" s="544"/>
      <c r="AB243" s="544"/>
      <c r="AC243" s="544"/>
      <c r="AD243" s="544"/>
      <c r="AE243" s="544"/>
      <c r="AF243" s="544"/>
      <c r="AG243" s="544"/>
      <c r="AH243" s="545"/>
      <c r="AI243" s="569"/>
      <c r="AJ243" s="580"/>
      <c r="AK243" s="580"/>
      <c r="AL243" s="580"/>
      <c r="AM243" s="580"/>
      <c r="AN243" s="570"/>
    </row>
    <row r="244" spans="3:40" ht="16.8" customHeight="1" x14ac:dyDescent="0.2">
      <c r="C244" s="569"/>
      <c r="D244" s="570"/>
      <c r="E244" s="543"/>
      <c r="F244" s="544"/>
      <c r="G244" s="544"/>
      <c r="H244" s="544"/>
      <c r="I244" s="544"/>
      <c r="J244" s="544"/>
      <c r="K244" s="544"/>
      <c r="L244" s="544"/>
      <c r="M244" s="544"/>
      <c r="N244" s="544"/>
      <c r="O244" s="544"/>
      <c r="P244" s="544"/>
      <c r="Q244" s="544"/>
      <c r="R244" s="544"/>
      <c r="S244" s="544"/>
      <c r="T244" s="544"/>
      <c r="U244" s="544"/>
      <c r="V244" s="544"/>
      <c r="W244" s="544"/>
      <c r="X244" s="544"/>
      <c r="Y244" s="544"/>
      <c r="Z244" s="544"/>
      <c r="AA244" s="544"/>
      <c r="AB244" s="544"/>
      <c r="AC244" s="544"/>
      <c r="AD244" s="544"/>
      <c r="AE244" s="544"/>
      <c r="AF244" s="544"/>
      <c r="AG244" s="544"/>
      <c r="AH244" s="545"/>
      <c r="AI244" s="569"/>
      <c r="AJ244" s="580"/>
      <c r="AK244" s="580"/>
      <c r="AL244" s="580"/>
      <c r="AM244" s="580"/>
      <c r="AN244" s="570"/>
    </row>
    <row r="245" spans="3:40" ht="16.8" customHeight="1" x14ac:dyDescent="0.2">
      <c r="C245" s="552"/>
      <c r="D245" s="554"/>
      <c r="E245" s="546"/>
      <c r="F245" s="547"/>
      <c r="G245" s="547"/>
      <c r="H245" s="547"/>
      <c r="I245" s="547"/>
      <c r="J245" s="547"/>
      <c r="K245" s="547"/>
      <c r="L245" s="547"/>
      <c r="M245" s="547"/>
      <c r="N245" s="547"/>
      <c r="O245" s="547"/>
      <c r="P245" s="547"/>
      <c r="Q245" s="547"/>
      <c r="R245" s="547"/>
      <c r="S245" s="547"/>
      <c r="T245" s="547"/>
      <c r="U245" s="547"/>
      <c r="V245" s="547"/>
      <c r="W245" s="547"/>
      <c r="X245" s="547"/>
      <c r="Y245" s="547"/>
      <c r="Z245" s="547"/>
      <c r="AA245" s="547"/>
      <c r="AB245" s="547"/>
      <c r="AC245" s="547"/>
      <c r="AD245" s="547"/>
      <c r="AE245" s="547"/>
      <c r="AF245" s="547"/>
      <c r="AG245" s="547"/>
      <c r="AH245" s="548"/>
      <c r="AI245" s="552"/>
      <c r="AJ245" s="553"/>
      <c r="AK245" s="553"/>
      <c r="AL245" s="553"/>
      <c r="AM245" s="553"/>
      <c r="AN245" s="554"/>
    </row>
    <row r="246" spans="3:40" ht="16.8" customHeight="1" x14ac:dyDescent="0.2">
      <c r="C246" s="22" t="s">
        <v>241</v>
      </c>
      <c r="D246" s="7"/>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7"/>
      <c r="AJ246" s="7"/>
      <c r="AK246" s="7"/>
      <c r="AL246" s="7"/>
      <c r="AM246" s="7"/>
      <c r="AN246" s="7"/>
    </row>
    <row r="247" spans="3:40" ht="16.8" customHeight="1" x14ac:dyDescent="0.2">
      <c r="C247" s="7" t="s">
        <v>96</v>
      </c>
      <c r="D247" s="22" t="s">
        <v>56</v>
      </c>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7"/>
      <c r="AJ247" s="7"/>
      <c r="AK247" s="7"/>
      <c r="AL247" s="7"/>
      <c r="AM247" s="7"/>
      <c r="AN247" s="7"/>
    </row>
    <row r="248" spans="3:40" ht="16.8" customHeight="1" x14ac:dyDescent="0.2">
      <c r="C248" s="2" t="s">
        <v>96</v>
      </c>
      <c r="D248" s="2" t="s">
        <v>57</v>
      </c>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7"/>
      <c r="AJ248" s="7"/>
      <c r="AK248" s="7"/>
      <c r="AL248" s="7"/>
      <c r="AM248" s="7"/>
      <c r="AN248" s="7"/>
    </row>
    <row r="249" spans="3:40" ht="16.8" customHeight="1" x14ac:dyDescent="0.2">
      <c r="C249" s="2" t="s">
        <v>96</v>
      </c>
      <c r="D249" s="2" t="s">
        <v>58</v>
      </c>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7"/>
      <c r="AJ249" s="7"/>
      <c r="AK249" s="7"/>
      <c r="AL249" s="7"/>
      <c r="AM249" s="7"/>
      <c r="AN249" s="7"/>
    </row>
    <row r="250" spans="3:40" ht="16.8" customHeight="1" x14ac:dyDescent="0.2">
      <c r="C250" s="619" t="s">
        <v>59</v>
      </c>
      <c r="D250" s="533" t="s">
        <v>60</v>
      </c>
      <c r="E250" s="534"/>
      <c r="F250" s="534"/>
      <c r="G250" s="534"/>
      <c r="H250" s="534"/>
      <c r="I250" s="534"/>
      <c r="J250" s="534"/>
      <c r="K250" s="533" t="s">
        <v>61</v>
      </c>
      <c r="L250" s="534"/>
      <c r="M250" s="534"/>
      <c r="N250" s="534"/>
      <c r="O250" s="534"/>
      <c r="P250" s="534"/>
      <c r="Q250" s="535"/>
      <c r="R250" s="533" t="s">
        <v>62</v>
      </c>
      <c r="S250" s="534"/>
      <c r="T250" s="534"/>
      <c r="U250" s="534"/>
      <c r="V250" s="534"/>
      <c r="W250" s="534"/>
      <c r="X250" s="534"/>
      <c r="Y250" s="534"/>
      <c r="Z250" s="534"/>
      <c r="AA250" s="534"/>
      <c r="AB250" s="534"/>
      <c r="AC250" s="534"/>
      <c r="AD250" s="534"/>
      <c r="AE250" s="534"/>
      <c r="AF250" s="534"/>
      <c r="AG250" s="534"/>
      <c r="AH250" s="534"/>
      <c r="AI250" s="534"/>
      <c r="AJ250" s="534"/>
      <c r="AK250" s="534"/>
      <c r="AL250" s="534"/>
      <c r="AM250" s="534"/>
      <c r="AN250" s="535"/>
    </row>
    <row r="251" spans="3:40" ht="16.8" customHeight="1" x14ac:dyDescent="0.2">
      <c r="C251" s="620"/>
      <c r="D251" s="569"/>
      <c r="E251" s="580"/>
      <c r="F251" s="580"/>
      <c r="G251" s="580"/>
      <c r="H251" s="580"/>
      <c r="I251" s="580"/>
      <c r="J251" s="580"/>
      <c r="K251" s="549"/>
      <c r="L251" s="550"/>
      <c r="M251" s="550"/>
      <c r="N251" s="550"/>
      <c r="O251" s="550"/>
      <c r="P251" s="550"/>
      <c r="Q251" s="551"/>
      <c r="R251" s="555"/>
      <c r="S251" s="556"/>
      <c r="T251" s="556"/>
      <c r="U251" s="556"/>
      <c r="V251" s="556"/>
      <c r="W251" s="556"/>
      <c r="X251" s="556"/>
      <c r="Y251" s="556"/>
      <c r="Z251" s="556"/>
      <c r="AA251" s="556"/>
      <c r="AB251" s="556"/>
      <c r="AC251" s="556"/>
      <c r="AD251" s="556"/>
      <c r="AE251" s="556"/>
      <c r="AF251" s="556"/>
      <c r="AG251" s="556"/>
      <c r="AH251" s="556"/>
      <c r="AI251" s="556"/>
      <c r="AJ251" s="556"/>
      <c r="AK251" s="556"/>
      <c r="AL251" s="556"/>
      <c r="AM251" s="556"/>
      <c r="AN251" s="557"/>
    </row>
    <row r="252" spans="3:40" ht="16.8" customHeight="1" x14ac:dyDescent="0.2">
      <c r="C252" s="620"/>
      <c r="D252" s="569"/>
      <c r="E252" s="580"/>
      <c r="F252" s="580"/>
      <c r="G252" s="580"/>
      <c r="H252" s="580"/>
      <c r="I252" s="580"/>
      <c r="J252" s="580"/>
      <c r="K252" s="569"/>
      <c r="L252" s="580"/>
      <c r="M252" s="580"/>
      <c r="N252" s="580"/>
      <c r="O252" s="580"/>
      <c r="P252" s="580"/>
      <c r="Q252" s="570"/>
      <c r="R252" s="582"/>
      <c r="S252" s="581"/>
      <c r="T252" s="581"/>
      <c r="U252" s="581"/>
      <c r="V252" s="581"/>
      <c r="W252" s="581"/>
      <c r="X252" s="581"/>
      <c r="Y252" s="581"/>
      <c r="Z252" s="581"/>
      <c r="AA252" s="581"/>
      <c r="AB252" s="581"/>
      <c r="AC252" s="581"/>
      <c r="AD252" s="581"/>
      <c r="AE252" s="581"/>
      <c r="AF252" s="581"/>
      <c r="AG252" s="581"/>
      <c r="AH252" s="581"/>
      <c r="AI252" s="581"/>
      <c r="AJ252" s="581"/>
      <c r="AK252" s="581"/>
      <c r="AL252" s="581"/>
      <c r="AM252" s="581"/>
      <c r="AN252" s="622"/>
    </row>
    <row r="253" spans="3:40" ht="16.8" customHeight="1" x14ac:dyDescent="0.2">
      <c r="C253" s="620"/>
      <c r="D253" s="569"/>
      <c r="E253" s="580"/>
      <c r="F253" s="580"/>
      <c r="G253" s="580"/>
      <c r="H253" s="580"/>
      <c r="I253" s="580"/>
      <c r="J253" s="580"/>
      <c r="K253" s="569"/>
      <c r="L253" s="580"/>
      <c r="M253" s="580"/>
      <c r="N253" s="580"/>
      <c r="O253" s="580"/>
      <c r="P253" s="580"/>
      <c r="Q253" s="570"/>
      <c r="R253" s="582"/>
      <c r="S253" s="581"/>
      <c r="T253" s="581"/>
      <c r="U253" s="581"/>
      <c r="V253" s="581"/>
      <c r="W253" s="581"/>
      <c r="X253" s="581"/>
      <c r="Y253" s="581"/>
      <c r="Z253" s="581"/>
      <c r="AA253" s="581"/>
      <c r="AB253" s="581"/>
      <c r="AC253" s="581"/>
      <c r="AD253" s="581"/>
      <c r="AE253" s="581"/>
      <c r="AF253" s="581"/>
      <c r="AG253" s="581"/>
      <c r="AH253" s="581"/>
      <c r="AI253" s="581"/>
      <c r="AJ253" s="581"/>
      <c r="AK253" s="581"/>
      <c r="AL253" s="581"/>
      <c r="AM253" s="581"/>
      <c r="AN253" s="622"/>
    </row>
    <row r="254" spans="3:40" ht="16.8" customHeight="1" x14ac:dyDescent="0.2">
      <c r="C254" s="620"/>
      <c r="D254" s="569"/>
      <c r="E254" s="580"/>
      <c r="F254" s="580"/>
      <c r="G254" s="580"/>
      <c r="H254" s="580"/>
      <c r="I254" s="580"/>
      <c r="J254" s="580"/>
      <c r="K254" s="569"/>
      <c r="L254" s="580"/>
      <c r="M254" s="580"/>
      <c r="N254" s="580"/>
      <c r="O254" s="580"/>
      <c r="P254" s="580"/>
      <c r="Q254" s="570"/>
      <c r="R254" s="582"/>
      <c r="S254" s="581"/>
      <c r="T254" s="581"/>
      <c r="U254" s="581"/>
      <c r="V254" s="581"/>
      <c r="W254" s="581"/>
      <c r="X254" s="581"/>
      <c r="Y254" s="581"/>
      <c r="Z254" s="581"/>
      <c r="AA254" s="581"/>
      <c r="AB254" s="581"/>
      <c r="AC254" s="581"/>
      <c r="AD254" s="581"/>
      <c r="AE254" s="581"/>
      <c r="AF254" s="581"/>
      <c r="AG254" s="581"/>
      <c r="AH254" s="581"/>
      <c r="AI254" s="581"/>
      <c r="AJ254" s="581"/>
      <c r="AK254" s="581"/>
      <c r="AL254" s="581"/>
      <c r="AM254" s="581"/>
      <c r="AN254" s="622"/>
    </row>
    <row r="255" spans="3:40" ht="16.8" customHeight="1" x14ac:dyDescent="0.2">
      <c r="C255" s="620"/>
      <c r="D255" s="569"/>
      <c r="E255" s="580"/>
      <c r="F255" s="580"/>
      <c r="G255" s="580"/>
      <c r="H255" s="580"/>
      <c r="I255" s="580"/>
      <c r="J255" s="580"/>
      <c r="K255" s="569"/>
      <c r="L255" s="580"/>
      <c r="M255" s="580"/>
      <c r="N255" s="580"/>
      <c r="O255" s="580"/>
      <c r="P255" s="580"/>
      <c r="Q255" s="570"/>
      <c r="R255" s="582"/>
      <c r="S255" s="581"/>
      <c r="T255" s="581"/>
      <c r="U255" s="581"/>
      <c r="V255" s="581"/>
      <c r="W255" s="581"/>
      <c r="X255" s="581"/>
      <c r="Y255" s="581"/>
      <c r="Z255" s="581"/>
      <c r="AA255" s="581"/>
      <c r="AB255" s="581"/>
      <c r="AC255" s="581"/>
      <c r="AD255" s="581"/>
      <c r="AE255" s="581"/>
      <c r="AF255" s="581"/>
      <c r="AG255" s="581"/>
      <c r="AH255" s="581"/>
      <c r="AI255" s="581"/>
      <c r="AJ255" s="581"/>
      <c r="AK255" s="581"/>
      <c r="AL255" s="581"/>
      <c r="AM255" s="581"/>
      <c r="AN255" s="622"/>
    </row>
    <row r="256" spans="3:40" ht="16.8" customHeight="1" x14ac:dyDescent="0.2">
      <c r="C256" s="620"/>
      <c r="D256" s="569"/>
      <c r="E256" s="580"/>
      <c r="F256" s="580"/>
      <c r="G256" s="580"/>
      <c r="H256" s="580"/>
      <c r="I256" s="580"/>
      <c r="J256" s="580"/>
      <c r="K256" s="569"/>
      <c r="L256" s="580"/>
      <c r="M256" s="580"/>
      <c r="N256" s="580"/>
      <c r="O256" s="580"/>
      <c r="P256" s="580"/>
      <c r="Q256" s="570"/>
      <c r="R256" s="582"/>
      <c r="S256" s="581"/>
      <c r="T256" s="581"/>
      <c r="U256" s="581"/>
      <c r="V256" s="581"/>
      <c r="W256" s="581"/>
      <c r="X256" s="581"/>
      <c r="Y256" s="581"/>
      <c r="Z256" s="581"/>
      <c r="AA256" s="581"/>
      <c r="AB256" s="581"/>
      <c r="AC256" s="581"/>
      <c r="AD256" s="581"/>
      <c r="AE256" s="581"/>
      <c r="AF256" s="581"/>
      <c r="AG256" s="581"/>
      <c r="AH256" s="581"/>
      <c r="AI256" s="581"/>
      <c r="AJ256" s="581"/>
      <c r="AK256" s="581"/>
      <c r="AL256" s="581"/>
      <c r="AM256" s="581"/>
      <c r="AN256" s="622"/>
    </row>
    <row r="257" spans="3:40" ht="16.8" customHeight="1" x14ac:dyDescent="0.2">
      <c r="C257" s="620"/>
      <c r="D257" s="569"/>
      <c r="E257" s="580"/>
      <c r="F257" s="580"/>
      <c r="G257" s="580"/>
      <c r="H257" s="580"/>
      <c r="I257" s="580"/>
      <c r="J257" s="580"/>
      <c r="K257" s="569"/>
      <c r="L257" s="580"/>
      <c r="M257" s="580"/>
      <c r="N257" s="580"/>
      <c r="O257" s="580"/>
      <c r="P257" s="580"/>
      <c r="Q257" s="570"/>
      <c r="R257" s="582"/>
      <c r="S257" s="581"/>
      <c r="T257" s="581"/>
      <c r="U257" s="581"/>
      <c r="V257" s="581"/>
      <c r="W257" s="581"/>
      <c r="X257" s="581"/>
      <c r="Y257" s="581"/>
      <c r="Z257" s="581"/>
      <c r="AA257" s="581"/>
      <c r="AB257" s="581"/>
      <c r="AC257" s="581"/>
      <c r="AD257" s="581"/>
      <c r="AE257" s="581"/>
      <c r="AF257" s="581"/>
      <c r="AG257" s="581"/>
      <c r="AH257" s="581"/>
      <c r="AI257" s="581"/>
      <c r="AJ257" s="581"/>
      <c r="AK257" s="581"/>
      <c r="AL257" s="581"/>
      <c r="AM257" s="581"/>
      <c r="AN257" s="622"/>
    </row>
    <row r="258" spans="3:40" ht="16.8" customHeight="1" x14ac:dyDescent="0.2">
      <c r="C258" s="620"/>
      <c r="D258" s="569"/>
      <c r="E258" s="580"/>
      <c r="F258" s="580"/>
      <c r="G258" s="580"/>
      <c r="H258" s="580"/>
      <c r="I258" s="580"/>
      <c r="J258" s="580"/>
      <c r="K258" s="569"/>
      <c r="L258" s="580"/>
      <c r="M258" s="580"/>
      <c r="N258" s="580"/>
      <c r="O258" s="580"/>
      <c r="P258" s="580"/>
      <c r="Q258" s="570"/>
      <c r="R258" s="582"/>
      <c r="S258" s="581"/>
      <c r="T258" s="581"/>
      <c r="U258" s="581"/>
      <c r="V258" s="581"/>
      <c r="W258" s="581"/>
      <c r="X258" s="581"/>
      <c r="Y258" s="581"/>
      <c r="Z258" s="581"/>
      <c r="AA258" s="581"/>
      <c r="AB258" s="581"/>
      <c r="AC258" s="581"/>
      <c r="AD258" s="581"/>
      <c r="AE258" s="581"/>
      <c r="AF258" s="581"/>
      <c r="AG258" s="581"/>
      <c r="AH258" s="581"/>
      <c r="AI258" s="581"/>
      <c r="AJ258" s="581"/>
      <c r="AK258" s="581"/>
      <c r="AL258" s="581"/>
      <c r="AM258" s="581"/>
      <c r="AN258" s="622"/>
    </row>
    <row r="259" spans="3:40" ht="16.8" customHeight="1" x14ac:dyDescent="0.2">
      <c r="C259" s="620"/>
      <c r="D259" s="569"/>
      <c r="E259" s="580"/>
      <c r="F259" s="580"/>
      <c r="G259" s="580"/>
      <c r="H259" s="580"/>
      <c r="I259" s="580"/>
      <c r="J259" s="580"/>
      <c r="K259" s="569"/>
      <c r="L259" s="580"/>
      <c r="M259" s="580"/>
      <c r="N259" s="580"/>
      <c r="O259" s="580"/>
      <c r="P259" s="580"/>
      <c r="Q259" s="570"/>
      <c r="R259" s="582"/>
      <c r="S259" s="581"/>
      <c r="T259" s="581"/>
      <c r="U259" s="581"/>
      <c r="V259" s="581"/>
      <c r="W259" s="581"/>
      <c r="X259" s="581"/>
      <c r="Y259" s="581"/>
      <c r="Z259" s="581"/>
      <c r="AA259" s="581"/>
      <c r="AB259" s="581"/>
      <c r="AC259" s="581"/>
      <c r="AD259" s="581"/>
      <c r="AE259" s="581"/>
      <c r="AF259" s="581"/>
      <c r="AG259" s="581"/>
      <c r="AH259" s="581"/>
      <c r="AI259" s="581"/>
      <c r="AJ259" s="581"/>
      <c r="AK259" s="581"/>
      <c r="AL259" s="581"/>
      <c r="AM259" s="581"/>
      <c r="AN259" s="622"/>
    </row>
    <row r="260" spans="3:40" ht="16.8" customHeight="1" x14ac:dyDescent="0.2">
      <c r="C260" s="621"/>
      <c r="D260" s="552"/>
      <c r="E260" s="553"/>
      <c r="F260" s="553"/>
      <c r="G260" s="553"/>
      <c r="H260" s="553"/>
      <c r="I260" s="553"/>
      <c r="J260" s="553"/>
      <c r="K260" s="552"/>
      <c r="L260" s="553"/>
      <c r="M260" s="553"/>
      <c r="N260" s="553"/>
      <c r="O260" s="553"/>
      <c r="P260" s="553"/>
      <c r="Q260" s="554"/>
      <c r="R260" s="558"/>
      <c r="S260" s="559"/>
      <c r="T260" s="559"/>
      <c r="U260" s="559"/>
      <c r="V260" s="559"/>
      <c r="W260" s="559"/>
      <c r="X260" s="559"/>
      <c r="Y260" s="559"/>
      <c r="Z260" s="559"/>
      <c r="AA260" s="559"/>
      <c r="AB260" s="559"/>
      <c r="AC260" s="559"/>
      <c r="AD260" s="559"/>
      <c r="AE260" s="559"/>
      <c r="AF260" s="559"/>
      <c r="AG260" s="559"/>
      <c r="AH260" s="559"/>
      <c r="AI260" s="559"/>
      <c r="AJ260" s="559"/>
      <c r="AK260" s="559"/>
      <c r="AL260" s="559"/>
      <c r="AM260" s="559"/>
      <c r="AN260" s="560"/>
    </row>
    <row r="261" spans="3:40" ht="16.8" customHeight="1" x14ac:dyDescent="0.2">
      <c r="C261" s="619" t="s">
        <v>63</v>
      </c>
      <c r="D261" s="549"/>
      <c r="E261" s="550"/>
      <c r="F261" s="550"/>
      <c r="G261" s="550"/>
      <c r="H261" s="550"/>
      <c r="I261" s="550"/>
      <c r="J261" s="550"/>
      <c r="K261" s="549"/>
      <c r="L261" s="550"/>
      <c r="M261" s="550"/>
      <c r="N261" s="550"/>
      <c r="O261" s="550"/>
      <c r="P261" s="550"/>
      <c r="Q261" s="551"/>
      <c r="R261" s="555"/>
      <c r="S261" s="556"/>
      <c r="T261" s="556"/>
      <c r="U261" s="556"/>
      <c r="V261" s="556"/>
      <c r="W261" s="556"/>
      <c r="X261" s="556"/>
      <c r="Y261" s="556"/>
      <c r="Z261" s="556"/>
      <c r="AA261" s="556"/>
      <c r="AB261" s="556"/>
      <c r="AC261" s="556"/>
      <c r="AD261" s="556"/>
      <c r="AE261" s="556"/>
      <c r="AF261" s="556"/>
      <c r="AG261" s="556"/>
      <c r="AH261" s="556"/>
      <c r="AI261" s="556"/>
      <c r="AJ261" s="556"/>
      <c r="AK261" s="556"/>
      <c r="AL261" s="556"/>
      <c r="AM261" s="556"/>
      <c r="AN261" s="557"/>
    </row>
    <row r="262" spans="3:40" ht="16.8" customHeight="1" x14ac:dyDescent="0.2">
      <c r="C262" s="620"/>
      <c r="D262" s="569"/>
      <c r="E262" s="580"/>
      <c r="F262" s="580"/>
      <c r="G262" s="580"/>
      <c r="H262" s="580"/>
      <c r="I262" s="580"/>
      <c r="J262" s="580"/>
      <c r="K262" s="569"/>
      <c r="L262" s="580"/>
      <c r="M262" s="580"/>
      <c r="N262" s="580"/>
      <c r="O262" s="580"/>
      <c r="P262" s="580"/>
      <c r="Q262" s="570"/>
      <c r="R262" s="582"/>
      <c r="S262" s="581"/>
      <c r="T262" s="581"/>
      <c r="U262" s="581"/>
      <c r="V262" s="581"/>
      <c r="W262" s="581"/>
      <c r="X262" s="581"/>
      <c r="Y262" s="581"/>
      <c r="Z262" s="581"/>
      <c r="AA262" s="581"/>
      <c r="AB262" s="581"/>
      <c r="AC262" s="581"/>
      <c r="AD262" s="581"/>
      <c r="AE262" s="581"/>
      <c r="AF262" s="581"/>
      <c r="AG262" s="581"/>
      <c r="AH262" s="581"/>
      <c r="AI262" s="581"/>
      <c r="AJ262" s="581"/>
      <c r="AK262" s="581"/>
      <c r="AL262" s="581"/>
      <c r="AM262" s="581"/>
      <c r="AN262" s="622"/>
    </row>
    <row r="263" spans="3:40" ht="16.8" customHeight="1" x14ac:dyDescent="0.2">
      <c r="C263" s="620"/>
      <c r="D263" s="569"/>
      <c r="E263" s="580"/>
      <c r="F263" s="580"/>
      <c r="G263" s="580"/>
      <c r="H263" s="580"/>
      <c r="I263" s="580"/>
      <c r="J263" s="580"/>
      <c r="K263" s="569"/>
      <c r="L263" s="580"/>
      <c r="M263" s="580"/>
      <c r="N263" s="580"/>
      <c r="O263" s="580"/>
      <c r="P263" s="580"/>
      <c r="Q263" s="570"/>
      <c r="R263" s="582"/>
      <c r="S263" s="581"/>
      <c r="T263" s="581"/>
      <c r="U263" s="581"/>
      <c r="V263" s="581"/>
      <c r="W263" s="581"/>
      <c r="X263" s="581"/>
      <c r="Y263" s="581"/>
      <c r="Z263" s="581"/>
      <c r="AA263" s="581"/>
      <c r="AB263" s="581"/>
      <c r="AC263" s="581"/>
      <c r="AD263" s="581"/>
      <c r="AE263" s="581"/>
      <c r="AF263" s="581"/>
      <c r="AG263" s="581"/>
      <c r="AH263" s="581"/>
      <c r="AI263" s="581"/>
      <c r="AJ263" s="581"/>
      <c r="AK263" s="581"/>
      <c r="AL263" s="581"/>
      <c r="AM263" s="581"/>
      <c r="AN263" s="622"/>
    </row>
    <row r="264" spans="3:40" ht="16.8" customHeight="1" x14ac:dyDescent="0.2">
      <c r="C264" s="620"/>
      <c r="D264" s="569"/>
      <c r="E264" s="580"/>
      <c r="F264" s="580"/>
      <c r="G264" s="580"/>
      <c r="H264" s="580"/>
      <c r="I264" s="580"/>
      <c r="J264" s="580"/>
      <c r="K264" s="569"/>
      <c r="L264" s="580"/>
      <c r="M264" s="580"/>
      <c r="N264" s="580"/>
      <c r="O264" s="580"/>
      <c r="P264" s="580"/>
      <c r="Q264" s="570"/>
      <c r="R264" s="582"/>
      <c r="S264" s="581"/>
      <c r="T264" s="581"/>
      <c r="U264" s="581"/>
      <c r="V264" s="581"/>
      <c r="W264" s="581"/>
      <c r="X264" s="581"/>
      <c r="Y264" s="581"/>
      <c r="Z264" s="581"/>
      <c r="AA264" s="581"/>
      <c r="AB264" s="581"/>
      <c r="AC264" s="581"/>
      <c r="AD264" s="581"/>
      <c r="AE264" s="581"/>
      <c r="AF264" s="581"/>
      <c r="AG264" s="581"/>
      <c r="AH264" s="581"/>
      <c r="AI264" s="581"/>
      <c r="AJ264" s="581"/>
      <c r="AK264" s="581"/>
      <c r="AL264" s="581"/>
      <c r="AM264" s="581"/>
      <c r="AN264" s="622"/>
    </row>
    <row r="265" spans="3:40" ht="16.8" customHeight="1" x14ac:dyDescent="0.2">
      <c r="C265" s="620"/>
      <c r="D265" s="569"/>
      <c r="E265" s="580"/>
      <c r="F265" s="580"/>
      <c r="G265" s="580"/>
      <c r="H265" s="580"/>
      <c r="I265" s="580"/>
      <c r="J265" s="580"/>
      <c r="K265" s="569"/>
      <c r="L265" s="580"/>
      <c r="M265" s="580"/>
      <c r="N265" s="580"/>
      <c r="O265" s="580"/>
      <c r="P265" s="580"/>
      <c r="Q265" s="570"/>
      <c r="R265" s="582"/>
      <c r="S265" s="581"/>
      <c r="T265" s="581"/>
      <c r="U265" s="581"/>
      <c r="V265" s="581"/>
      <c r="W265" s="581"/>
      <c r="X265" s="581"/>
      <c r="Y265" s="581"/>
      <c r="Z265" s="581"/>
      <c r="AA265" s="581"/>
      <c r="AB265" s="581"/>
      <c r="AC265" s="581"/>
      <c r="AD265" s="581"/>
      <c r="AE265" s="581"/>
      <c r="AF265" s="581"/>
      <c r="AG265" s="581"/>
      <c r="AH265" s="581"/>
      <c r="AI265" s="581"/>
      <c r="AJ265" s="581"/>
      <c r="AK265" s="581"/>
      <c r="AL265" s="581"/>
      <c r="AM265" s="581"/>
      <c r="AN265" s="622"/>
    </row>
    <row r="266" spans="3:40" ht="16.8" customHeight="1" x14ac:dyDescent="0.2">
      <c r="C266" s="620"/>
      <c r="D266" s="569"/>
      <c r="E266" s="580"/>
      <c r="F266" s="580"/>
      <c r="G266" s="580"/>
      <c r="H266" s="580"/>
      <c r="I266" s="580"/>
      <c r="J266" s="580"/>
      <c r="K266" s="569"/>
      <c r="L266" s="580"/>
      <c r="M266" s="580"/>
      <c r="N266" s="580"/>
      <c r="O266" s="580"/>
      <c r="P266" s="580"/>
      <c r="Q266" s="570"/>
      <c r="R266" s="582"/>
      <c r="S266" s="581"/>
      <c r="T266" s="581"/>
      <c r="U266" s="581"/>
      <c r="V266" s="581"/>
      <c r="W266" s="581"/>
      <c r="X266" s="581"/>
      <c r="Y266" s="581"/>
      <c r="Z266" s="581"/>
      <c r="AA266" s="581"/>
      <c r="AB266" s="581"/>
      <c r="AC266" s="581"/>
      <c r="AD266" s="581"/>
      <c r="AE266" s="581"/>
      <c r="AF266" s="581"/>
      <c r="AG266" s="581"/>
      <c r="AH266" s="581"/>
      <c r="AI266" s="581"/>
      <c r="AJ266" s="581"/>
      <c r="AK266" s="581"/>
      <c r="AL266" s="581"/>
      <c r="AM266" s="581"/>
      <c r="AN266" s="622"/>
    </row>
    <row r="267" spans="3:40" ht="16.8" customHeight="1" x14ac:dyDescent="0.2">
      <c r="C267" s="620"/>
      <c r="D267" s="569"/>
      <c r="E267" s="580"/>
      <c r="F267" s="580"/>
      <c r="G267" s="580"/>
      <c r="H267" s="580"/>
      <c r="I267" s="580"/>
      <c r="J267" s="580"/>
      <c r="K267" s="569"/>
      <c r="L267" s="580"/>
      <c r="M267" s="580"/>
      <c r="N267" s="580"/>
      <c r="O267" s="580"/>
      <c r="P267" s="580"/>
      <c r="Q267" s="570"/>
      <c r="R267" s="582"/>
      <c r="S267" s="581"/>
      <c r="T267" s="581"/>
      <c r="U267" s="581"/>
      <c r="V267" s="581"/>
      <c r="W267" s="581"/>
      <c r="X267" s="581"/>
      <c r="Y267" s="581"/>
      <c r="Z267" s="581"/>
      <c r="AA267" s="581"/>
      <c r="AB267" s="581"/>
      <c r="AC267" s="581"/>
      <c r="AD267" s="581"/>
      <c r="AE267" s="581"/>
      <c r="AF267" s="581"/>
      <c r="AG267" s="581"/>
      <c r="AH267" s="581"/>
      <c r="AI267" s="581"/>
      <c r="AJ267" s="581"/>
      <c r="AK267" s="581"/>
      <c r="AL267" s="581"/>
      <c r="AM267" s="581"/>
      <c r="AN267" s="622"/>
    </row>
    <row r="268" spans="3:40" ht="16.8" customHeight="1" x14ac:dyDescent="0.2">
      <c r="C268" s="620"/>
      <c r="D268" s="569"/>
      <c r="E268" s="580"/>
      <c r="F268" s="580"/>
      <c r="G268" s="580"/>
      <c r="H268" s="580"/>
      <c r="I268" s="580"/>
      <c r="J268" s="580"/>
      <c r="K268" s="569"/>
      <c r="L268" s="580"/>
      <c r="M268" s="580"/>
      <c r="N268" s="580"/>
      <c r="O268" s="580"/>
      <c r="P268" s="580"/>
      <c r="Q268" s="570"/>
      <c r="R268" s="582"/>
      <c r="S268" s="581"/>
      <c r="T268" s="581"/>
      <c r="U268" s="581"/>
      <c r="V268" s="581"/>
      <c r="W268" s="581"/>
      <c r="X268" s="581"/>
      <c r="Y268" s="581"/>
      <c r="Z268" s="581"/>
      <c r="AA268" s="581"/>
      <c r="AB268" s="581"/>
      <c r="AC268" s="581"/>
      <c r="AD268" s="581"/>
      <c r="AE268" s="581"/>
      <c r="AF268" s="581"/>
      <c r="AG268" s="581"/>
      <c r="AH268" s="581"/>
      <c r="AI268" s="581"/>
      <c r="AJ268" s="581"/>
      <c r="AK268" s="581"/>
      <c r="AL268" s="581"/>
      <c r="AM268" s="581"/>
      <c r="AN268" s="622"/>
    </row>
    <row r="269" spans="3:40" ht="16.8" customHeight="1" x14ac:dyDescent="0.2">
      <c r="C269" s="620"/>
      <c r="D269" s="569"/>
      <c r="E269" s="580"/>
      <c r="F269" s="580"/>
      <c r="G269" s="580"/>
      <c r="H269" s="580"/>
      <c r="I269" s="580"/>
      <c r="J269" s="580"/>
      <c r="K269" s="569"/>
      <c r="L269" s="580"/>
      <c r="M269" s="580"/>
      <c r="N269" s="580"/>
      <c r="O269" s="580"/>
      <c r="P269" s="580"/>
      <c r="Q269" s="570"/>
      <c r="R269" s="582"/>
      <c r="S269" s="581"/>
      <c r="T269" s="581"/>
      <c r="U269" s="581"/>
      <c r="V269" s="581"/>
      <c r="W269" s="581"/>
      <c r="X269" s="581"/>
      <c r="Y269" s="581"/>
      <c r="Z269" s="581"/>
      <c r="AA269" s="581"/>
      <c r="AB269" s="581"/>
      <c r="AC269" s="581"/>
      <c r="AD269" s="581"/>
      <c r="AE269" s="581"/>
      <c r="AF269" s="581"/>
      <c r="AG269" s="581"/>
      <c r="AH269" s="581"/>
      <c r="AI269" s="581"/>
      <c r="AJ269" s="581"/>
      <c r="AK269" s="581"/>
      <c r="AL269" s="581"/>
      <c r="AM269" s="581"/>
      <c r="AN269" s="622"/>
    </row>
    <row r="270" spans="3:40" ht="16.8" customHeight="1" x14ac:dyDescent="0.2">
      <c r="C270" s="620"/>
      <c r="D270" s="569"/>
      <c r="E270" s="580"/>
      <c r="F270" s="580"/>
      <c r="G270" s="580"/>
      <c r="H270" s="580"/>
      <c r="I270" s="580"/>
      <c r="J270" s="580"/>
      <c r="K270" s="569"/>
      <c r="L270" s="580"/>
      <c r="M270" s="580"/>
      <c r="N270" s="580"/>
      <c r="O270" s="580"/>
      <c r="P270" s="580"/>
      <c r="Q270" s="570"/>
      <c r="R270" s="582"/>
      <c r="S270" s="581"/>
      <c r="T270" s="581"/>
      <c r="U270" s="581"/>
      <c r="V270" s="581"/>
      <c r="W270" s="581"/>
      <c r="X270" s="581"/>
      <c r="Y270" s="581"/>
      <c r="Z270" s="581"/>
      <c r="AA270" s="581"/>
      <c r="AB270" s="581"/>
      <c r="AC270" s="581"/>
      <c r="AD270" s="581"/>
      <c r="AE270" s="581"/>
      <c r="AF270" s="581"/>
      <c r="AG270" s="581"/>
      <c r="AH270" s="581"/>
      <c r="AI270" s="581"/>
      <c r="AJ270" s="581"/>
      <c r="AK270" s="581"/>
      <c r="AL270" s="581"/>
      <c r="AM270" s="581"/>
      <c r="AN270" s="622"/>
    </row>
    <row r="271" spans="3:40" ht="16.8" customHeight="1" x14ac:dyDescent="0.2">
      <c r="C271" s="621"/>
      <c r="D271" s="552"/>
      <c r="E271" s="553"/>
      <c r="F271" s="553"/>
      <c r="G271" s="553"/>
      <c r="H271" s="553"/>
      <c r="I271" s="553"/>
      <c r="J271" s="553"/>
      <c r="K271" s="552"/>
      <c r="L271" s="553"/>
      <c r="M271" s="553"/>
      <c r="N271" s="553"/>
      <c r="O271" s="553"/>
      <c r="P271" s="553"/>
      <c r="Q271" s="554"/>
      <c r="R271" s="558"/>
      <c r="S271" s="559"/>
      <c r="T271" s="559"/>
      <c r="U271" s="559"/>
      <c r="V271" s="559"/>
      <c r="W271" s="559"/>
      <c r="X271" s="559"/>
      <c r="Y271" s="559"/>
      <c r="Z271" s="559"/>
      <c r="AA271" s="559"/>
      <c r="AB271" s="559"/>
      <c r="AC271" s="559"/>
      <c r="AD271" s="559"/>
      <c r="AE271" s="559"/>
      <c r="AF271" s="559"/>
      <c r="AG271" s="559"/>
      <c r="AH271" s="559"/>
      <c r="AI271" s="559"/>
      <c r="AJ271" s="559"/>
      <c r="AK271" s="559"/>
      <c r="AL271" s="559"/>
      <c r="AM271" s="559"/>
      <c r="AN271" s="560"/>
    </row>
    <row r="272" spans="3:40" ht="16.8" customHeight="1" x14ac:dyDescent="0.2">
      <c r="C272" s="549">
        <v>3</v>
      </c>
      <c r="D272" s="551"/>
      <c r="E272" s="540" t="s">
        <v>242</v>
      </c>
      <c r="F272" s="541"/>
      <c r="G272" s="541"/>
      <c r="H272" s="541"/>
      <c r="I272" s="541"/>
      <c r="J272" s="541"/>
      <c r="K272" s="541"/>
      <c r="L272" s="541"/>
      <c r="M272" s="541"/>
      <c r="N272" s="541"/>
      <c r="O272" s="541"/>
      <c r="P272" s="541"/>
      <c r="Q272" s="541"/>
      <c r="R272" s="541"/>
      <c r="S272" s="541"/>
      <c r="T272" s="541"/>
      <c r="U272" s="541"/>
      <c r="V272" s="541"/>
      <c r="W272" s="541"/>
      <c r="X272" s="541"/>
      <c r="Y272" s="541"/>
      <c r="Z272" s="541"/>
      <c r="AA272" s="541"/>
      <c r="AB272" s="541"/>
      <c r="AC272" s="541"/>
      <c r="AD272" s="541"/>
      <c r="AE272" s="541"/>
      <c r="AF272" s="541"/>
      <c r="AG272" s="541"/>
      <c r="AH272" s="542"/>
      <c r="AI272" s="549"/>
      <c r="AJ272" s="550"/>
      <c r="AK272" s="550"/>
      <c r="AL272" s="550"/>
      <c r="AM272" s="550"/>
      <c r="AN272" s="551"/>
    </row>
    <row r="273" spans="2:40" ht="16.8" customHeight="1" x14ac:dyDescent="0.2">
      <c r="C273" s="569"/>
      <c r="D273" s="570"/>
      <c r="E273" s="543"/>
      <c r="F273" s="544"/>
      <c r="G273" s="544"/>
      <c r="H273" s="544"/>
      <c r="I273" s="544"/>
      <c r="J273" s="544"/>
      <c r="K273" s="544"/>
      <c r="L273" s="544"/>
      <c r="M273" s="544"/>
      <c r="N273" s="544"/>
      <c r="O273" s="544"/>
      <c r="P273" s="544"/>
      <c r="Q273" s="544"/>
      <c r="R273" s="544"/>
      <c r="S273" s="544"/>
      <c r="T273" s="544"/>
      <c r="U273" s="544"/>
      <c r="V273" s="544"/>
      <c r="W273" s="544"/>
      <c r="X273" s="544"/>
      <c r="Y273" s="544"/>
      <c r="Z273" s="544"/>
      <c r="AA273" s="544"/>
      <c r="AB273" s="544"/>
      <c r="AC273" s="544"/>
      <c r="AD273" s="544"/>
      <c r="AE273" s="544"/>
      <c r="AF273" s="544"/>
      <c r="AG273" s="544"/>
      <c r="AH273" s="545"/>
      <c r="AI273" s="569"/>
      <c r="AJ273" s="580"/>
      <c r="AK273" s="580"/>
      <c r="AL273" s="580"/>
      <c r="AM273" s="580"/>
      <c r="AN273" s="570"/>
    </row>
    <row r="274" spans="2:40" ht="16.8" customHeight="1" x14ac:dyDescent="0.2">
      <c r="C274" s="552"/>
      <c r="D274" s="554"/>
      <c r="E274" s="546"/>
      <c r="F274" s="547"/>
      <c r="G274" s="547"/>
      <c r="H274" s="547"/>
      <c r="I274" s="547"/>
      <c r="J274" s="547"/>
      <c r="K274" s="547"/>
      <c r="L274" s="547"/>
      <c r="M274" s="547"/>
      <c r="N274" s="547"/>
      <c r="O274" s="547"/>
      <c r="P274" s="547"/>
      <c r="Q274" s="547"/>
      <c r="R274" s="547"/>
      <c r="S274" s="547"/>
      <c r="T274" s="547"/>
      <c r="U274" s="547"/>
      <c r="V274" s="547"/>
      <c r="W274" s="547"/>
      <c r="X274" s="547"/>
      <c r="Y274" s="547"/>
      <c r="Z274" s="547"/>
      <c r="AA274" s="547"/>
      <c r="AB274" s="547"/>
      <c r="AC274" s="547"/>
      <c r="AD274" s="547"/>
      <c r="AE274" s="547"/>
      <c r="AF274" s="547"/>
      <c r="AG274" s="547"/>
      <c r="AH274" s="548"/>
      <c r="AI274" s="552"/>
      <c r="AJ274" s="553"/>
      <c r="AK274" s="553"/>
      <c r="AL274" s="553"/>
      <c r="AM274" s="553"/>
      <c r="AN274" s="554"/>
    </row>
    <row r="275" spans="2:40" ht="10.199999999999999" customHeight="1" x14ac:dyDescent="0.2"/>
    <row r="276" spans="2:40" ht="17.25" customHeight="1" x14ac:dyDescent="0.2">
      <c r="B276" s="4" t="s">
        <v>243</v>
      </c>
    </row>
    <row r="277" spans="2:40" ht="17.25" customHeight="1" x14ac:dyDescent="0.2">
      <c r="C277" s="602">
        <v>1</v>
      </c>
      <c r="D277" s="603"/>
      <c r="E277" s="540" t="s">
        <v>244</v>
      </c>
      <c r="F277" s="541"/>
      <c r="G277" s="541"/>
      <c r="H277" s="541"/>
      <c r="I277" s="541"/>
      <c r="J277" s="541"/>
      <c r="K277" s="541"/>
      <c r="L277" s="541"/>
      <c r="M277" s="541"/>
      <c r="N277" s="541"/>
      <c r="O277" s="541"/>
      <c r="P277" s="541"/>
      <c r="Q277" s="541"/>
      <c r="R277" s="541"/>
      <c r="S277" s="541"/>
      <c r="T277" s="541"/>
      <c r="U277" s="541"/>
      <c r="V277" s="541"/>
      <c r="W277" s="541"/>
      <c r="X277" s="541"/>
      <c r="Y277" s="541"/>
      <c r="Z277" s="541"/>
      <c r="AA277" s="541"/>
      <c r="AB277" s="541"/>
      <c r="AC277" s="541"/>
      <c r="AD277" s="541"/>
      <c r="AE277" s="541"/>
      <c r="AF277" s="541"/>
      <c r="AG277" s="541"/>
      <c r="AH277" s="542"/>
      <c r="AI277" s="549"/>
      <c r="AJ277" s="550"/>
      <c r="AK277" s="550"/>
      <c r="AL277" s="550"/>
      <c r="AM277" s="550"/>
      <c r="AN277" s="551"/>
    </row>
    <row r="278" spans="2:40" ht="17.25" customHeight="1" x14ac:dyDescent="0.2">
      <c r="C278" s="613"/>
      <c r="D278" s="614"/>
      <c r="E278" s="543"/>
      <c r="F278" s="544"/>
      <c r="G278" s="544"/>
      <c r="H278" s="544"/>
      <c r="I278" s="544"/>
      <c r="J278" s="544"/>
      <c r="K278" s="544"/>
      <c r="L278" s="544"/>
      <c r="M278" s="544"/>
      <c r="N278" s="544"/>
      <c r="O278" s="544"/>
      <c r="P278" s="544"/>
      <c r="Q278" s="544"/>
      <c r="R278" s="544"/>
      <c r="S278" s="544"/>
      <c r="T278" s="544"/>
      <c r="U278" s="544"/>
      <c r="V278" s="544"/>
      <c r="W278" s="544"/>
      <c r="X278" s="544"/>
      <c r="Y278" s="544"/>
      <c r="Z278" s="544"/>
      <c r="AA278" s="544"/>
      <c r="AB278" s="544"/>
      <c r="AC278" s="544"/>
      <c r="AD278" s="544"/>
      <c r="AE278" s="544"/>
      <c r="AF278" s="544"/>
      <c r="AG278" s="544"/>
      <c r="AH278" s="545"/>
      <c r="AI278" s="569"/>
      <c r="AJ278" s="580"/>
      <c r="AK278" s="580"/>
      <c r="AL278" s="580"/>
      <c r="AM278" s="580"/>
      <c r="AN278" s="570"/>
    </row>
    <row r="279" spans="2:40" ht="16.8" customHeight="1" x14ac:dyDescent="0.2">
      <c r="C279" s="604"/>
      <c r="D279" s="605"/>
      <c r="E279" s="546"/>
      <c r="F279" s="547"/>
      <c r="G279" s="547"/>
      <c r="H279" s="547"/>
      <c r="I279" s="547"/>
      <c r="J279" s="547"/>
      <c r="K279" s="547"/>
      <c r="L279" s="547"/>
      <c r="M279" s="547"/>
      <c r="N279" s="547"/>
      <c r="O279" s="547"/>
      <c r="P279" s="547"/>
      <c r="Q279" s="547"/>
      <c r="R279" s="547"/>
      <c r="S279" s="547"/>
      <c r="T279" s="547"/>
      <c r="U279" s="547"/>
      <c r="V279" s="547"/>
      <c r="W279" s="547"/>
      <c r="X279" s="547"/>
      <c r="Y279" s="547"/>
      <c r="Z279" s="547"/>
      <c r="AA279" s="547"/>
      <c r="AB279" s="547"/>
      <c r="AC279" s="547"/>
      <c r="AD279" s="547"/>
      <c r="AE279" s="547"/>
      <c r="AF279" s="547"/>
      <c r="AG279" s="547"/>
      <c r="AH279" s="548"/>
      <c r="AI279" s="552"/>
      <c r="AJ279" s="553"/>
      <c r="AK279" s="553"/>
      <c r="AL279" s="553"/>
      <c r="AM279" s="553"/>
      <c r="AN279" s="554"/>
    </row>
    <row r="280" spans="2:40" ht="17.25" customHeight="1" x14ac:dyDescent="0.2">
      <c r="C280" s="602">
        <v>2</v>
      </c>
      <c r="D280" s="603"/>
      <c r="E280" s="540" t="s">
        <v>245</v>
      </c>
      <c r="F280" s="541"/>
      <c r="G280" s="541"/>
      <c r="H280" s="541"/>
      <c r="I280" s="541"/>
      <c r="J280" s="541"/>
      <c r="K280" s="541"/>
      <c r="L280" s="541"/>
      <c r="M280" s="541"/>
      <c r="N280" s="541"/>
      <c r="O280" s="541"/>
      <c r="P280" s="541"/>
      <c r="Q280" s="541"/>
      <c r="R280" s="541"/>
      <c r="S280" s="541"/>
      <c r="T280" s="541"/>
      <c r="U280" s="541"/>
      <c r="V280" s="541"/>
      <c r="W280" s="541"/>
      <c r="X280" s="541"/>
      <c r="Y280" s="541"/>
      <c r="Z280" s="541"/>
      <c r="AA280" s="541"/>
      <c r="AB280" s="541"/>
      <c r="AC280" s="541"/>
      <c r="AD280" s="541"/>
      <c r="AE280" s="541"/>
      <c r="AF280" s="541"/>
      <c r="AG280" s="541"/>
      <c r="AH280" s="542"/>
      <c r="AI280" s="549"/>
      <c r="AJ280" s="550"/>
      <c r="AK280" s="550"/>
      <c r="AL280" s="550"/>
      <c r="AM280" s="550"/>
      <c r="AN280" s="551"/>
    </row>
    <row r="281" spans="2:40" ht="17.25" customHeight="1" x14ac:dyDescent="0.2">
      <c r="C281" s="604"/>
      <c r="D281" s="605"/>
      <c r="E281" s="546"/>
      <c r="F281" s="547"/>
      <c r="G281" s="547"/>
      <c r="H281" s="547"/>
      <c r="I281" s="547"/>
      <c r="J281" s="547"/>
      <c r="K281" s="547"/>
      <c r="L281" s="547"/>
      <c r="M281" s="547"/>
      <c r="N281" s="547"/>
      <c r="O281" s="547"/>
      <c r="P281" s="547"/>
      <c r="Q281" s="547"/>
      <c r="R281" s="547"/>
      <c r="S281" s="547"/>
      <c r="T281" s="547"/>
      <c r="U281" s="547"/>
      <c r="V281" s="547"/>
      <c r="W281" s="547"/>
      <c r="X281" s="547"/>
      <c r="Y281" s="547"/>
      <c r="Z281" s="547"/>
      <c r="AA281" s="547"/>
      <c r="AB281" s="547"/>
      <c r="AC281" s="547"/>
      <c r="AD281" s="547"/>
      <c r="AE281" s="547"/>
      <c r="AF281" s="547"/>
      <c r="AG281" s="547"/>
      <c r="AH281" s="548"/>
      <c r="AI281" s="552"/>
      <c r="AJ281" s="553"/>
      <c r="AK281" s="553"/>
      <c r="AL281" s="553"/>
      <c r="AM281" s="553"/>
      <c r="AN281" s="554"/>
    </row>
    <row r="282" spans="2:40" ht="17.25" customHeight="1" x14ac:dyDescent="0.2">
      <c r="C282" s="602">
        <v>3</v>
      </c>
      <c r="D282" s="603"/>
      <c r="E282" s="540" t="s">
        <v>246</v>
      </c>
      <c r="F282" s="541"/>
      <c r="G282" s="541"/>
      <c r="H282" s="541"/>
      <c r="I282" s="541"/>
      <c r="J282" s="541"/>
      <c r="K282" s="541"/>
      <c r="L282" s="541"/>
      <c r="M282" s="541"/>
      <c r="N282" s="541"/>
      <c r="O282" s="541"/>
      <c r="P282" s="541"/>
      <c r="Q282" s="541"/>
      <c r="R282" s="541"/>
      <c r="S282" s="541"/>
      <c r="T282" s="541"/>
      <c r="U282" s="541"/>
      <c r="V282" s="541"/>
      <c r="W282" s="541"/>
      <c r="X282" s="541"/>
      <c r="Y282" s="541"/>
      <c r="Z282" s="541"/>
      <c r="AA282" s="541"/>
      <c r="AB282" s="541"/>
      <c r="AC282" s="541"/>
      <c r="AD282" s="541"/>
      <c r="AE282" s="541"/>
      <c r="AF282" s="541"/>
      <c r="AG282" s="541"/>
      <c r="AH282" s="542"/>
      <c r="AI282" s="549"/>
      <c r="AJ282" s="550"/>
      <c r="AK282" s="550"/>
      <c r="AL282" s="550"/>
      <c r="AM282" s="550"/>
      <c r="AN282" s="551"/>
    </row>
    <row r="283" spans="2:40" ht="17.25" customHeight="1" x14ac:dyDescent="0.2">
      <c r="C283" s="604"/>
      <c r="D283" s="605"/>
      <c r="E283" s="546"/>
      <c r="F283" s="547"/>
      <c r="G283" s="547"/>
      <c r="H283" s="547"/>
      <c r="I283" s="547"/>
      <c r="J283" s="547"/>
      <c r="K283" s="547"/>
      <c r="L283" s="547"/>
      <c r="M283" s="547"/>
      <c r="N283" s="547"/>
      <c r="O283" s="547"/>
      <c r="P283" s="547"/>
      <c r="Q283" s="547"/>
      <c r="R283" s="547"/>
      <c r="S283" s="547"/>
      <c r="T283" s="547"/>
      <c r="U283" s="547"/>
      <c r="V283" s="547"/>
      <c r="W283" s="547"/>
      <c r="X283" s="547"/>
      <c r="Y283" s="547"/>
      <c r="Z283" s="547"/>
      <c r="AA283" s="547"/>
      <c r="AB283" s="547"/>
      <c r="AC283" s="547"/>
      <c r="AD283" s="547"/>
      <c r="AE283" s="547"/>
      <c r="AF283" s="547"/>
      <c r="AG283" s="547"/>
      <c r="AH283" s="548"/>
      <c r="AI283" s="552"/>
      <c r="AJ283" s="553"/>
      <c r="AK283" s="553"/>
      <c r="AL283" s="553"/>
      <c r="AM283" s="553"/>
      <c r="AN283" s="554"/>
    </row>
    <row r="284" spans="2:40" ht="10.199999999999999" customHeight="1" x14ac:dyDescent="0.2">
      <c r="C284" s="8"/>
      <c r="D284" s="8"/>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80"/>
      <c r="AJ284" s="80"/>
      <c r="AK284" s="80"/>
      <c r="AL284" s="80"/>
      <c r="AM284" s="80"/>
      <c r="AN284" s="80"/>
    </row>
    <row r="285" spans="2:40" ht="17.25" customHeight="1" x14ac:dyDescent="0.2">
      <c r="B285" s="4" t="s">
        <v>247</v>
      </c>
      <c r="C285" s="78"/>
      <c r="D285" s="78"/>
    </row>
    <row r="286" spans="2:40" ht="17.25" customHeight="1" x14ac:dyDescent="0.2">
      <c r="C286" s="602">
        <v>1</v>
      </c>
      <c r="D286" s="603"/>
      <c r="E286" s="540" t="s">
        <v>197</v>
      </c>
      <c r="F286" s="541"/>
      <c r="G286" s="541"/>
      <c r="H286" s="541"/>
      <c r="I286" s="541"/>
      <c r="J286" s="541"/>
      <c r="K286" s="541"/>
      <c r="L286" s="541"/>
      <c r="M286" s="541"/>
      <c r="N286" s="541"/>
      <c r="O286" s="541"/>
      <c r="P286" s="541"/>
      <c r="Q286" s="541"/>
      <c r="R286" s="541"/>
      <c r="S286" s="541"/>
      <c r="T286" s="541"/>
      <c r="U286" s="541"/>
      <c r="V286" s="541"/>
      <c r="W286" s="541"/>
      <c r="X286" s="541"/>
      <c r="Y286" s="541"/>
      <c r="Z286" s="541"/>
      <c r="AA286" s="541"/>
      <c r="AB286" s="541"/>
      <c r="AC286" s="541"/>
      <c r="AD286" s="541"/>
      <c r="AE286" s="541"/>
      <c r="AF286" s="541"/>
      <c r="AG286" s="541"/>
      <c r="AH286" s="542"/>
      <c r="AI286" s="549"/>
      <c r="AJ286" s="550"/>
      <c r="AK286" s="550"/>
      <c r="AL286" s="550"/>
      <c r="AM286" s="550"/>
      <c r="AN286" s="551"/>
    </row>
    <row r="287" spans="2:40" ht="17.25" customHeight="1" x14ac:dyDescent="0.2">
      <c r="C287" s="604"/>
      <c r="D287" s="605"/>
      <c r="E287" s="546"/>
      <c r="F287" s="547"/>
      <c r="G287" s="547"/>
      <c r="H287" s="547"/>
      <c r="I287" s="547"/>
      <c r="J287" s="547"/>
      <c r="K287" s="547"/>
      <c r="L287" s="547"/>
      <c r="M287" s="547"/>
      <c r="N287" s="547"/>
      <c r="O287" s="547"/>
      <c r="P287" s="547"/>
      <c r="Q287" s="547"/>
      <c r="R287" s="547"/>
      <c r="S287" s="547"/>
      <c r="T287" s="547"/>
      <c r="U287" s="547"/>
      <c r="V287" s="547"/>
      <c r="W287" s="547"/>
      <c r="X287" s="547"/>
      <c r="Y287" s="547"/>
      <c r="Z287" s="547"/>
      <c r="AA287" s="547"/>
      <c r="AB287" s="547"/>
      <c r="AC287" s="547"/>
      <c r="AD287" s="547"/>
      <c r="AE287" s="547"/>
      <c r="AF287" s="547"/>
      <c r="AG287" s="547"/>
      <c r="AH287" s="548"/>
      <c r="AI287" s="552"/>
      <c r="AJ287" s="553"/>
      <c r="AK287" s="553"/>
      <c r="AL287" s="553"/>
      <c r="AM287" s="553"/>
      <c r="AN287" s="554"/>
    </row>
    <row r="288" spans="2:40" ht="10.5" customHeight="1" x14ac:dyDescent="0.2">
      <c r="C288" s="7"/>
      <c r="D288" s="7"/>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1"/>
      <c r="AJ288" s="11"/>
      <c r="AK288" s="11"/>
      <c r="AL288" s="11"/>
      <c r="AM288" s="11"/>
      <c r="AN288" s="11"/>
    </row>
    <row r="289" spans="2:40" ht="18" customHeight="1" x14ac:dyDescent="0.2">
      <c r="B289" s="4" t="s">
        <v>250</v>
      </c>
    </row>
    <row r="290" spans="2:40" ht="18" customHeight="1" x14ac:dyDescent="0.2">
      <c r="C290" s="549">
        <v>1</v>
      </c>
      <c r="D290" s="551"/>
      <c r="E290" s="540" t="s">
        <v>198</v>
      </c>
      <c r="F290" s="541"/>
      <c r="G290" s="541"/>
      <c r="H290" s="541"/>
      <c r="I290" s="541"/>
      <c r="J290" s="541"/>
      <c r="K290" s="541"/>
      <c r="L290" s="541"/>
      <c r="M290" s="541"/>
      <c r="N290" s="541"/>
      <c r="O290" s="541"/>
      <c r="P290" s="541"/>
      <c r="Q290" s="541"/>
      <c r="R290" s="541"/>
      <c r="S290" s="541"/>
      <c r="T290" s="541"/>
      <c r="U290" s="541"/>
      <c r="V290" s="541"/>
      <c r="W290" s="541"/>
      <c r="X290" s="541"/>
      <c r="Y290" s="541"/>
      <c r="Z290" s="541"/>
      <c r="AA290" s="541"/>
      <c r="AB290" s="541"/>
      <c r="AC290" s="541"/>
      <c r="AD290" s="541"/>
      <c r="AE290" s="541"/>
      <c r="AF290" s="541"/>
      <c r="AG290" s="541"/>
      <c r="AH290" s="542"/>
      <c r="AI290" s="549"/>
      <c r="AJ290" s="550"/>
      <c r="AK290" s="550"/>
      <c r="AL290" s="550"/>
      <c r="AM290" s="550"/>
      <c r="AN290" s="551"/>
    </row>
    <row r="291" spans="2:40" ht="18" customHeight="1" x14ac:dyDescent="0.2">
      <c r="C291" s="552"/>
      <c r="D291" s="554"/>
      <c r="E291" s="546"/>
      <c r="F291" s="547"/>
      <c r="G291" s="547"/>
      <c r="H291" s="547"/>
      <c r="I291" s="547"/>
      <c r="J291" s="547"/>
      <c r="K291" s="547"/>
      <c r="L291" s="547"/>
      <c r="M291" s="547"/>
      <c r="N291" s="547"/>
      <c r="O291" s="547"/>
      <c r="P291" s="547"/>
      <c r="Q291" s="547"/>
      <c r="R291" s="547"/>
      <c r="S291" s="547"/>
      <c r="T291" s="547"/>
      <c r="U291" s="547"/>
      <c r="V291" s="547"/>
      <c r="W291" s="547"/>
      <c r="X291" s="547"/>
      <c r="Y291" s="547"/>
      <c r="Z291" s="547"/>
      <c r="AA291" s="547"/>
      <c r="AB291" s="547"/>
      <c r="AC291" s="547"/>
      <c r="AD291" s="547"/>
      <c r="AE291" s="547"/>
      <c r="AF291" s="547"/>
      <c r="AG291" s="547"/>
      <c r="AH291" s="548"/>
      <c r="AI291" s="552"/>
      <c r="AJ291" s="553"/>
      <c r="AK291" s="553"/>
      <c r="AL291" s="553"/>
      <c r="AM291" s="553"/>
      <c r="AN291" s="554"/>
    </row>
    <row r="292" spans="2:40" ht="18" customHeight="1" x14ac:dyDescent="0.2">
      <c r="C292" s="549">
        <v>2</v>
      </c>
      <c r="D292" s="551"/>
      <c r="E292" s="540" t="s">
        <v>64</v>
      </c>
      <c r="F292" s="541"/>
      <c r="G292" s="541"/>
      <c r="H292" s="541"/>
      <c r="I292" s="541"/>
      <c r="J292" s="541"/>
      <c r="K292" s="541"/>
      <c r="L292" s="541"/>
      <c r="M292" s="541"/>
      <c r="N292" s="541"/>
      <c r="O292" s="541"/>
      <c r="P292" s="541"/>
      <c r="Q292" s="541"/>
      <c r="R292" s="541"/>
      <c r="S292" s="541"/>
      <c r="T292" s="541"/>
      <c r="U292" s="541"/>
      <c r="V292" s="541"/>
      <c r="W292" s="541"/>
      <c r="X292" s="541"/>
      <c r="Y292" s="541"/>
      <c r="Z292" s="541"/>
      <c r="AA292" s="541"/>
      <c r="AB292" s="596"/>
      <c r="AC292" s="597"/>
      <c r="AD292" s="597"/>
      <c r="AE292" s="597"/>
      <c r="AF292" s="597"/>
      <c r="AG292" s="597"/>
      <c r="AH292" s="597"/>
      <c r="AI292" s="597"/>
      <c r="AJ292" s="597"/>
      <c r="AK292" s="597"/>
      <c r="AL292" s="597"/>
      <c r="AM292" s="597"/>
      <c r="AN292" s="598"/>
    </row>
    <row r="293" spans="2:40" ht="18" customHeight="1" x14ac:dyDescent="0.2">
      <c r="C293" s="569"/>
      <c r="D293" s="570"/>
      <c r="E293" s="546"/>
      <c r="F293" s="547"/>
      <c r="G293" s="547"/>
      <c r="H293" s="547"/>
      <c r="I293" s="547"/>
      <c r="J293" s="547"/>
      <c r="K293" s="547"/>
      <c r="L293" s="547"/>
      <c r="M293" s="547"/>
      <c r="N293" s="547"/>
      <c r="O293" s="547"/>
      <c r="P293" s="547"/>
      <c r="Q293" s="547"/>
      <c r="R293" s="547"/>
      <c r="S293" s="547"/>
      <c r="T293" s="547"/>
      <c r="U293" s="547"/>
      <c r="V293" s="547"/>
      <c r="W293" s="547"/>
      <c r="X293" s="547"/>
      <c r="Y293" s="547"/>
      <c r="Z293" s="547"/>
      <c r="AA293" s="547"/>
      <c r="AB293" s="599"/>
      <c r="AC293" s="600"/>
      <c r="AD293" s="600"/>
      <c r="AE293" s="600"/>
      <c r="AF293" s="600"/>
      <c r="AG293" s="600"/>
      <c r="AH293" s="600"/>
      <c r="AI293" s="600"/>
      <c r="AJ293" s="600"/>
      <c r="AK293" s="600"/>
      <c r="AL293" s="600"/>
      <c r="AM293" s="600"/>
      <c r="AN293" s="601"/>
    </row>
    <row r="294" spans="2:40" ht="18" customHeight="1" x14ac:dyDescent="0.2">
      <c r="C294" s="549">
        <v>3</v>
      </c>
      <c r="D294" s="551"/>
      <c r="E294" s="63" t="s">
        <v>674</v>
      </c>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6"/>
    </row>
    <row r="295" spans="2:40" ht="18" customHeight="1" x14ac:dyDescent="0.2">
      <c r="C295" s="569"/>
      <c r="D295" s="570"/>
      <c r="E295" s="27"/>
      <c r="F295" s="11"/>
      <c r="G295" s="581" t="s">
        <v>65</v>
      </c>
      <c r="H295" s="581"/>
      <c r="I295" s="581"/>
      <c r="J295" s="581"/>
      <c r="K295" s="581"/>
      <c r="L295" s="11"/>
      <c r="M295" s="11"/>
      <c r="N295" s="11"/>
      <c r="O295" s="11"/>
      <c r="P295" s="11"/>
      <c r="Q295" s="11" t="s">
        <v>0</v>
      </c>
      <c r="R295" s="11"/>
      <c r="S295" s="11"/>
      <c r="T295" s="11" t="s">
        <v>21</v>
      </c>
      <c r="U295" s="11"/>
      <c r="V295" s="11"/>
      <c r="W295" s="11" t="s">
        <v>3</v>
      </c>
      <c r="X295" s="11"/>
      <c r="Y295" s="11" t="s">
        <v>66</v>
      </c>
      <c r="Z295" s="11"/>
      <c r="AA295" s="11"/>
      <c r="AB295" s="11"/>
      <c r="AC295" s="11"/>
      <c r="AD295" s="11"/>
      <c r="AE295" s="11"/>
      <c r="AF295" s="11"/>
      <c r="AG295" s="11"/>
      <c r="AH295" s="11"/>
      <c r="AI295" s="11"/>
      <c r="AJ295" s="11"/>
      <c r="AK295" s="11"/>
      <c r="AL295" s="11"/>
      <c r="AM295" s="11"/>
      <c r="AN295" s="24"/>
    </row>
    <row r="296" spans="2:40" ht="18" customHeight="1" x14ac:dyDescent="0.2">
      <c r="C296" s="569"/>
      <c r="D296" s="570"/>
      <c r="E296" s="27"/>
      <c r="F296" s="11"/>
      <c r="G296" s="581" t="s">
        <v>65</v>
      </c>
      <c r="H296" s="581"/>
      <c r="I296" s="581"/>
      <c r="J296" s="581"/>
      <c r="K296" s="581"/>
      <c r="L296" s="11"/>
      <c r="M296" s="11"/>
      <c r="N296" s="11"/>
      <c r="O296" s="11"/>
      <c r="P296" s="11"/>
      <c r="Q296" s="11" t="s">
        <v>0</v>
      </c>
      <c r="R296" s="11"/>
      <c r="S296" s="11"/>
      <c r="T296" s="11" t="s">
        <v>21</v>
      </c>
      <c r="U296" s="11"/>
      <c r="V296" s="11"/>
      <c r="W296" s="11" t="s">
        <v>3</v>
      </c>
      <c r="X296" s="11"/>
      <c r="Y296" s="11" t="s">
        <v>66</v>
      </c>
      <c r="Z296" s="11"/>
      <c r="AA296" s="11"/>
      <c r="AB296" s="11"/>
      <c r="AC296" s="11"/>
      <c r="AD296" s="11"/>
      <c r="AE296" s="11"/>
      <c r="AF296" s="11"/>
      <c r="AG296" s="11"/>
      <c r="AH296" s="11"/>
      <c r="AI296" s="11"/>
      <c r="AJ296" s="11"/>
      <c r="AK296" s="11"/>
      <c r="AL296" s="11"/>
      <c r="AM296" s="11"/>
      <c r="AN296" s="24"/>
    </row>
    <row r="297" spans="2:40" ht="18" customHeight="1" x14ac:dyDescent="0.2">
      <c r="C297" s="569"/>
      <c r="D297" s="570"/>
      <c r="E297" s="27"/>
      <c r="F297" s="11"/>
      <c r="G297" s="581" t="s">
        <v>67</v>
      </c>
      <c r="H297" s="581"/>
      <c r="I297" s="581"/>
      <c r="J297" s="581"/>
      <c r="K297" s="581"/>
      <c r="L297" s="11"/>
      <c r="M297" s="11"/>
      <c r="N297" s="11"/>
      <c r="O297" s="11"/>
      <c r="P297" s="11"/>
      <c r="Q297" s="11" t="s">
        <v>0</v>
      </c>
      <c r="R297" s="11"/>
      <c r="S297" s="11"/>
      <c r="T297" s="11" t="s">
        <v>21</v>
      </c>
      <c r="U297" s="11"/>
      <c r="V297" s="11"/>
      <c r="W297" s="11" t="s">
        <v>3</v>
      </c>
      <c r="X297" s="11"/>
      <c r="Y297" s="11" t="s">
        <v>66</v>
      </c>
      <c r="Z297" s="11"/>
      <c r="AA297" s="11"/>
      <c r="AB297" s="11"/>
      <c r="AC297" s="11"/>
      <c r="AD297" s="11"/>
      <c r="AE297" s="11"/>
      <c r="AF297" s="11"/>
      <c r="AG297" s="11"/>
      <c r="AH297" s="11"/>
      <c r="AI297" s="11"/>
      <c r="AJ297" s="11"/>
      <c r="AK297" s="11"/>
      <c r="AL297" s="11"/>
      <c r="AM297" s="11"/>
      <c r="AN297" s="24"/>
    </row>
    <row r="298" spans="2:40" ht="18" customHeight="1" x14ac:dyDescent="0.2">
      <c r="C298" s="569"/>
      <c r="D298" s="570"/>
      <c r="E298" s="27"/>
      <c r="F298" s="11"/>
      <c r="G298" s="581" t="s">
        <v>67</v>
      </c>
      <c r="H298" s="581"/>
      <c r="I298" s="581"/>
      <c r="J298" s="581"/>
      <c r="K298" s="581"/>
      <c r="L298" s="11"/>
      <c r="M298" s="11"/>
      <c r="N298" s="11"/>
      <c r="O298" s="11"/>
      <c r="P298" s="11"/>
      <c r="Q298" s="11" t="s">
        <v>0</v>
      </c>
      <c r="R298" s="11"/>
      <c r="S298" s="11"/>
      <c r="T298" s="11" t="s">
        <v>21</v>
      </c>
      <c r="U298" s="11"/>
      <c r="V298" s="11"/>
      <c r="W298" s="11" t="s">
        <v>3</v>
      </c>
      <c r="X298" s="11"/>
      <c r="Y298" s="11" t="s">
        <v>66</v>
      </c>
      <c r="Z298" s="11"/>
      <c r="AA298" s="11"/>
      <c r="AB298" s="11"/>
      <c r="AC298" s="11"/>
      <c r="AD298" s="11"/>
      <c r="AE298" s="11"/>
      <c r="AF298" s="11"/>
      <c r="AG298" s="11"/>
      <c r="AH298" s="11"/>
      <c r="AI298" s="11"/>
      <c r="AJ298" s="11"/>
      <c r="AK298" s="11"/>
      <c r="AL298" s="11"/>
      <c r="AM298" s="11"/>
      <c r="AN298" s="24"/>
    </row>
    <row r="299" spans="2:40" ht="18" customHeight="1" x14ac:dyDescent="0.2">
      <c r="C299" s="552"/>
      <c r="D299" s="554"/>
      <c r="E299" s="72"/>
      <c r="F299" s="21"/>
      <c r="G299" s="559" t="s">
        <v>68</v>
      </c>
      <c r="H299" s="559"/>
      <c r="I299" s="559"/>
      <c r="J299" s="559"/>
      <c r="K299" s="559"/>
      <c r="L299" s="21"/>
      <c r="M299" s="21"/>
      <c r="N299" s="21"/>
      <c r="O299" s="21"/>
      <c r="P299" s="21"/>
      <c r="Q299" s="21" t="s">
        <v>0</v>
      </c>
      <c r="R299" s="21"/>
      <c r="S299" s="21"/>
      <c r="T299" s="21" t="s">
        <v>21</v>
      </c>
      <c r="U299" s="21"/>
      <c r="V299" s="21"/>
      <c r="W299" s="21" t="s">
        <v>3</v>
      </c>
      <c r="X299" s="21"/>
      <c r="Y299" s="21" t="s">
        <v>66</v>
      </c>
      <c r="Z299" s="21"/>
      <c r="AA299" s="21"/>
      <c r="AB299" s="21"/>
      <c r="AC299" s="21"/>
      <c r="AD299" s="21"/>
      <c r="AE299" s="21"/>
      <c r="AF299" s="21"/>
      <c r="AG299" s="21"/>
      <c r="AH299" s="21"/>
      <c r="AI299" s="21"/>
      <c r="AJ299" s="21"/>
      <c r="AK299" s="21"/>
      <c r="AL299" s="21"/>
      <c r="AM299" s="21"/>
      <c r="AN299" s="25"/>
    </row>
    <row r="300" spans="2:40" ht="18" customHeight="1" x14ac:dyDescent="0.2">
      <c r="C300" s="569">
        <v>4</v>
      </c>
      <c r="D300" s="570"/>
      <c r="E300" s="543" t="s">
        <v>199</v>
      </c>
      <c r="F300" s="544"/>
      <c r="G300" s="544"/>
      <c r="H300" s="544"/>
      <c r="I300" s="544"/>
      <c r="J300" s="544"/>
      <c r="K300" s="544"/>
      <c r="L300" s="544"/>
      <c r="M300" s="544"/>
      <c r="N300" s="544"/>
      <c r="O300" s="544"/>
      <c r="P300" s="544"/>
      <c r="Q300" s="544"/>
      <c r="R300" s="544"/>
      <c r="S300" s="544"/>
      <c r="T300" s="544"/>
      <c r="U300" s="544"/>
      <c r="V300" s="544"/>
      <c r="W300" s="544"/>
      <c r="X300" s="544"/>
      <c r="Y300" s="544"/>
      <c r="Z300" s="544"/>
      <c r="AA300" s="544"/>
      <c r="AB300" s="544"/>
      <c r="AC300" s="544"/>
      <c r="AD300" s="544"/>
      <c r="AE300" s="544"/>
      <c r="AF300" s="544"/>
      <c r="AG300" s="544"/>
      <c r="AH300" s="545"/>
      <c r="AI300" s="549"/>
      <c r="AJ300" s="550"/>
      <c r="AK300" s="550"/>
      <c r="AL300" s="550"/>
      <c r="AM300" s="550"/>
      <c r="AN300" s="551"/>
    </row>
    <row r="301" spans="2:40" ht="18" customHeight="1" x14ac:dyDescent="0.2">
      <c r="C301" s="552"/>
      <c r="D301" s="554"/>
      <c r="E301" s="546"/>
      <c r="F301" s="547"/>
      <c r="G301" s="547"/>
      <c r="H301" s="547"/>
      <c r="I301" s="547"/>
      <c r="J301" s="547"/>
      <c r="K301" s="547"/>
      <c r="L301" s="547"/>
      <c r="M301" s="547"/>
      <c r="N301" s="547"/>
      <c r="O301" s="547"/>
      <c r="P301" s="547"/>
      <c r="Q301" s="547"/>
      <c r="R301" s="547"/>
      <c r="S301" s="547"/>
      <c r="T301" s="547"/>
      <c r="U301" s="547"/>
      <c r="V301" s="547"/>
      <c r="W301" s="547"/>
      <c r="X301" s="547"/>
      <c r="Y301" s="547"/>
      <c r="Z301" s="547"/>
      <c r="AA301" s="547"/>
      <c r="AB301" s="547"/>
      <c r="AC301" s="547"/>
      <c r="AD301" s="547"/>
      <c r="AE301" s="547"/>
      <c r="AF301" s="547"/>
      <c r="AG301" s="547"/>
      <c r="AH301" s="548"/>
      <c r="AI301" s="552"/>
      <c r="AJ301" s="553"/>
      <c r="AK301" s="553"/>
      <c r="AL301" s="553"/>
      <c r="AM301" s="553"/>
      <c r="AN301" s="554"/>
    </row>
    <row r="302" spans="2:40" ht="18" customHeight="1" x14ac:dyDescent="0.2">
      <c r="C302" s="549">
        <v>5</v>
      </c>
      <c r="D302" s="551"/>
      <c r="E302" s="540" t="s">
        <v>200</v>
      </c>
      <c r="F302" s="541"/>
      <c r="G302" s="541"/>
      <c r="H302" s="541"/>
      <c r="I302" s="541"/>
      <c r="J302" s="541"/>
      <c r="K302" s="541"/>
      <c r="L302" s="541"/>
      <c r="M302" s="541"/>
      <c r="N302" s="541"/>
      <c r="O302" s="541"/>
      <c r="P302" s="541"/>
      <c r="Q302" s="541"/>
      <c r="R302" s="541"/>
      <c r="S302" s="541"/>
      <c r="T302" s="541"/>
      <c r="U302" s="541"/>
      <c r="V302" s="541"/>
      <c r="W302" s="541"/>
      <c r="X302" s="541"/>
      <c r="Y302" s="541"/>
      <c r="Z302" s="541"/>
      <c r="AA302" s="541"/>
      <c r="AB302" s="541"/>
      <c r="AC302" s="541"/>
      <c r="AD302" s="541"/>
      <c r="AE302" s="541"/>
      <c r="AF302" s="541"/>
      <c r="AG302" s="541"/>
      <c r="AH302" s="542"/>
      <c r="AI302" s="549"/>
      <c r="AJ302" s="550"/>
      <c r="AK302" s="550"/>
      <c r="AL302" s="550"/>
      <c r="AM302" s="550"/>
      <c r="AN302" s="551"/>
    </row>
    <row r="303" spans="2:40" ht="18" customHeight="1" x14ac:dyDescent="0.2">
      <c r="C303" s="552"/>
      <c r="D303" s="554"/>
      <c r="E303" s="546"/>
      <c r="F303" s="547"/>
      <c r="G303" s="547"/>
      <c r="H303" s="547"/>
      <c r="I303" s="547"/>
      <c r="J303" s="547"/>
      <c r="K303" s="547"/>
      <c r="L303" s="547"/>
      <c r="M303" s="547"/>
      <c r="N303" s="547"/>
      <c r="O303" s="547"/>
      <c r="P303" s="547"/>
      <c r="Q303" s="547"/>
      <c r="R303" s="547"/>
      <c r="S303" s="547"/>
      <c r="T303" s="547"/>
      <c r="U303" s="547"/>
      <c r="V303" s="547"/>
      <c r="W303" s="547"/>
      <c r="X303" s="547"/>
      <c r="Y303" s="547"/>
      <c r="Z303" s="547"/>
      <c r="AA303" s="547"/>
      <c r="AB303" s="547"/>
      <c r="AC303" s="547"/>
      <c r="AD303" s="547"/>
      <c r="AE303" s="547"/>
      <c r="AF303" s="547"/>
      <c r="AG303" s="547"/>
      <c r="AH303" s="548"/>
      <c r="AI303" s="552"/>
      <c r="AJ303" s="553"/>
      <c r="AK303" s="553"/>
      <c r="AL303" s="553"/>
      <c r="AM303" s="553"/>
      <c r="AN303" s="554"/>
    </row>
    <row r="304" spans="2:40" ht="18" customHeight="1" x14ac:dyDescent="0.2">
      <c r="C304" s="549">
        <v>6</v>
      </c>
      <c r="D304" s="551"/>
      <c r="E304" s="540" t="s">
        <v>201</v>
      </c>
      <c r="F304" s="541"/>
      <c r="G304" s="541"/>
      <c r="H304" s="541"/>
      <c r="I304" s="541"/>
      <c r="J304" s="541"/>
      <c r="K304" s="541"/>
      <c r="L304" s="541"/>
      <c r="M304" s="541"/>
      <c r="N304" s="541"/>
      <c r="O304" s="541"/>
      <c r="P304" s="541"/>
      <c r="Q304" s="541"/>
      <c r="R304" s="541"/>
      <c r="S304" s="541"/>
      <c r="T304" s="541"/>
      <c r="U304" s="541"/>
      <c r="V304" s="541"/>
      <c r="W304" s="541"/>
      <c r="X304" s="541"/>
      <c r="Y304" s="541"/>
      <c r="Z304" s="541"/>
      <c r="AA304" s="541"/>
      <c r="AB304" s="541"/>
      <c r="AC304" s="541"/>
      <c r="AD304" s="541"/>
      <c r="AE304" s="541"/>
      <c r="AF304" s="541"/>
      <c r="AG304" s="541"/>
      <c r="AH304" s="542"/>
      <c r="AI304" s="549"/>
      <c r="AJ304" s="550"/>
      <c r="AK304" s="550"/>
      <c r="AL304" s="550"/>
      <c r="AM304" s="550"/>
      <c r="AN304" s="551"/>
    </row>
    <row r="305" spans="2:40" ht="18" customHeight="1" x14ac:dyDescent="0.2">
      <c r="C305" s="552"/>
      <c r="D305" s="554"/>
      <c r="E305" s="546"/>
      <c r="F305" s="547"/>
      <c r="G305" s="547"/>
      <c r="H305" s="547"/>
      <c r="I305" s="547"/>
      <c r="J305" s="547"/>
      <c r="K305" s="547"/>
      <c r="L305" s="547"/>
      <c r="M305" s="547"/>
      <c r="N305" s="547"/>
      <c r="O305" s="547"/>
      <c r="P305" s="547"/>
      <c r="Q305" s="547"/>
      <c r="R305" s="547"/>
      <c r="S305" s="547"/>
      <c r="T305" s="547"/>
      <c r="U305" s="547"/>
      <c r="V305" s="547"/>
      <c r="W305" s="547"/>
      <c r="X305" s="547"/>
      <c r="Y305" s="547"/>
      <c r="Z305" s="547"/>
      <c r="AA305" s="547"/>
      <c r="AB305" s="547"/>
      <c r="AC305" s="547"/>
      <c r="AD305" s="547"/>
      <c r="AE305" s="547"/>
      <c r="AF305" s="547"/>
      <c r="AG305" s="547"/>
      <c r="AH305" s="548"/>
      <c r="AI305" s="552"/>
      <c r="AJ305" s="553"/>
      <c r="AK305" s="553"/>
      <c r="AL305" s="553"/>
      <c r="AM305" s="553"/>
      <c r="AN305" s="554"/>
    </row>
    <row r="306" spans="2:40" ht="18" customHeight="1" x14ac:dyDescent="0.2">
      <c r="C306" s="549">
        <v>7</v>
      </c>
      <c r="D306" s="551"/>
      <c r="E306" s="555" t="s">
        <v>202</v>
      </c>
      <c r="F306" s="556"/>
      <c r="G306" s="556"/>
      <c r="H306" s="556"/>
      <c r="I306" s="556"/>
      <c r="J306" s="556"/>
      <c r="K306" s="556"/>
      <c r="L306" s="556"/>
      <c r="M306" s="556"/>
      <c r="N306" s="556"/>
      <c r="O306" s="556"/>
      <c r="P306" s="556"/>
      <c r="Q306" s="556"/>
      <c r="R306" s="556"/>
      <c r="S306" s="556"/>
      <c r="T306" s="556"/>
      <c r="U306" s="556"/>
      <c r="V306" s="556"/>
      <c r="W306" s="556"/>
      <c r="X306" s="556"/>
      <c r="Y306" s="556"/>
      <c r="Z306" s="556"/>
      <c r="AA306" s="556"/>
      <c r="AB306" s="549"/>
      <c r="AC306" s="550"/>
      <c r="AD306" s="550"/>
      <c r="AE306" s="550"/>
      <c r="AF306" s="550"/>
      <c r="AG306" s="550"/>
      <c r="AH306" s="550"/>
      <c r="AI306" s="550"/>
      <c r="AJ306" s="550"/>
      <c r="AK306" s="550"/>
      <c r="AL306" s="550"/>
      <c r="AM306" s="550"/>
      <c r="AN306" s="551"/>
    </row>
    <row r="307" spans="2:40" ht="18" customHeight="1" x14ac:dyDescent="0.2">
      <c r="C307" s="552"/>
      <c r="D307" s="554"/>
      <c r="E307" s="558"/>
      <c r="F307" s="559"/>
      <c r="G307" s="559"/>
      <c r="H307" s="559"/>
      <c r="I307" s="559"/>
      <c r="J307" s="559"/>
      <c r="K307" s="559"/>
      <c r="L307" s="559"/>
      <c r="M307" s="559"/>
      <c r="N307" s="559"/>
      <c r="O307" s="559"/>
      <c r="P307" s="559"/>
      <c r="Q307" s="559"/>
      <c r="R307" s="559"/>
      <c r="S307" s="559"/>
      <c r="T307" s="559"/>
      <c r="U307" s="559"/>
      <c r="V307" s="559"/>
      <c r="W307" s="559"/>
      <c r="X307" s="559"/>
      <c r="Y307" s="559"/>
      <c r="Z307" s="559"/>
      <c r="AA307" s="559"/>
      <c r="AB307" s="552"/>
      <c r="AC307" s="553"/>
      <c r="AD307" s="553"/>
      <c r="AE307" s="553"/>
      <c r="AF307" s="553"/>
      <c r="AG307" s="553"/>
      <c r="AH307" s="553"/>
      <c r="AI307" s="553"/>
      <c r="AJ307" s="553"/>
      <c r="AK307" s="553"/>
      <c r="AL307" s="553"/>
      <c r="AM307" s="553"/>
      <c r="AN307" s="554"/>
    </row>
    <row r="308" spans="2:40" ht="18" customHeight="1" x14ac:dyDescent="0.2">
      <c r="C308" s="549">
        <v>8</v>
      </c>
      <c r="D308" s="551"/>
      <c r="E308" s="555" t="s">
        <v>203</v>
      </c>
      <c r="F308" s="556"/>
      <c r="G308" s="556"/>
      <c r="H308" s="556"/>
      <c r="I308" s="556"/>
      <c r="J308" s="556"/>
      <c r="K308" s="556"/>
      <c r="L308" s="556"/>
      <c r="M308" s="556"/>
      <c r="N308" s="556"/>
      <c r="O308" s="556"/>
      <c r="P308" s="556"/>
      <c r="Q308" s="556"/>
      <c r="R308" s="556"/>
      <c r="S308" s="556"/>
      <c r="T308" s="556"/>
      <c r="U308" s="556"/>
      <c r="V308" s="556"/>
      <c r="W308" s="556"/>
      <c r="X308" s="556"/>
      <c r="Y308" s="556"/>
      <c r="Z308" s="556"/>
      <c r="AA308" s="556"/>
      <c r="AB308" s="556"/>
      <c r="AC308" s="556"/>
      <c r="AD308" s="556"/>
      <c r="AE308" s="556"/>
      <c r="AF308" s="556"/>
      <c r="AG308" s="556"/>
      <c r="AH308" s="557"/>
      <c r="AI308" s="549"/>
      <c r="AJ308" s="550"/>
      <c r="AK308" s="550"/>
      <c r="AL308" s="550"/>
      <c r="AM308" s="550"/>
      <c r="AN308" s="551"/>
    </row>
    <row r="309" spans="2:40" ht="18" customHeight="1" x14ac:dyDescent="0.2">
      <c r="C309" s="552"/>
      <c r="D309" s="554"/>
      <c r="E309" s="558"/>
      <c r="F309" s="559"/>
      <c r="G309" s="559"/>
      <c r="H309" s="559"/>
      <c r="I309" s="559"/>
      <c r="J309" s="559"/>
      <c r="K309" s="559"/>
      <c r="L309" s="559"/>
      <c r="M309" s="559"/>
      <c r="N309" s="559"/>
      <c r="O309" s="559"/>
      <c r="P309" s="559"/>
      <c r="Q309" s="559"/>
      <c r="R309" s="559"/>
      <c r="S309" s="559"/>
      <c r="T309" s="559"/>
      <c r="U309" s="559"/>
      <c r="V309" s="559"/>
      <c r="W309" s="559"/>
      <c r="X309" s="559"/>
      <c r="Y309" s="559"/>
      <c r="Z309" s="559"/>
      <c r="AA309" s="559"/>
      <c r="AB309" s="559"/>
      <c r="AC309" s="559"/>
      <c r="AD309" s="559"/>
      <c r="AE309" s="559"/>
      <c r="AF309" s="559"/>
      <c r="AG309" s="559"/>
      <c r="AH309" s="560"/>
      <c r="AI309" s="552"/>
      <c r="AJ309" s="553"/>
      <c r="AK309" s="553"/>
      <c r="AL309" s="553"/>
      <c r="AM309" s="553"/>
      <c r="AN309" s="554"/>
    </row>
    <row r="310" spans="2:40" ht="10.5" customHeight="1" x14ac:dyDescent="0.2">
      <c r="C310" s="7"/>
      <c r="D310" s="7"/>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1"/>
      <c r="AJ310" s="11"/>
      <c r="AK310" s="11"/>
      <c r="AL310" s="11"/>
      <c r="AM310" s="11"/>
      <c r="AN310" s="11"/>
    </row>
    <row r="311" spans="2:40" ht="18" customHeight="1" x14ac:dyDescent="0.2">
      <c r="B311" s="4" t="s">
        <v>251</v>
      </c>
    </row>
    <row r="312" spans="2:40" ht="18" customHeight="1" x14ac:dyDescent="0.2">
      <c r="C312" s="549">
        <v>1</v>
      </c>
      <c r="D312" s="551"/>
      <c r="E312" s="540" t="s">
        <v>204</v>
      </c>
      <c r="F312" s="541"/>
      <c r="G312" s="541"/>
      <c r="H312" s="541"/>
      <c r="I312" s="541"/>
      <c r="J312" s="541"/>
      <c r="K312" s="541"/>
      <c r="L312" s="541"/>
      <c r="M312" s="541"/>
      <c r="N312" s="541"/>
      <c r="O312" s="541"/>
      <c r="P312" s="541"/>
      <c r="Q312" s="541"/>
      <c r="R312" s="541"/>
      <c r="S312" s="541"/>
      <c r="T312" s="541"/>
      <c r="U312" s="541"/>
      <c r="V312" s="541"/>
      <c r="W312" s="541"/>
      <c r="X312" s="541"/>
      <c r="Y312" s="541"/>
      <c r="Z312" s="541"/>
      <c r="AA312" s="541"/>
      <c r="AB312" s="541"/>
      <c r="AC312" s="541"/>
      <c r="AD312" s="541"/>
      <c r="AE312" s="541"/>
      <c r="AF312" s="541"/>
      <c r="AG312" s="541"/>
      <c r="AH312" s="542"/>
      <c r="AI312" s="549"/>
      <c r="AJ312" s="550"/>
      <c r="AK312" s="550"/>
      <c r="AL312" s="550"/>
      <c r="AM312" s="550"/>
      <c r="AN312" s="551"/>
    </row>
    <row r="313" spans="2:40" ht="18" customHeight="1" x14ac:dyDescent="0.2">
      <c r="C313" s="552"/>
      <c r="D313" s="554"/>
      <c r="E313" s="546"/>
      <c r="F313" s="547"/>
      <c r="G313" s="547"/>
      <c r="H313" s="547"/>
      <c r="I313" s="547"/>
      <c r="J313" s="547"/>
      <c r="K313" s="547"/>
      <c r="L313" s="547"/>
      <c r="M313" s="547"/>
      <c r="N313" s="547"/>
      <c r="O313" s="547"/>
      <c r="P313" s="547"/>
      <c r="Q313" s="547"/>
      <c r="R313" s="547"/>
      <c r="S313" s="547"/>
      <c r="T313" s="547"/>
      <c r="U313" s="547"/>
      <c r="V313" s="547"/>
      <c r="W313" s="547"/>
      <c r="X313" s="547"/>
      <c r="Y313" s="547"/>
      <c r="Z313" s="547"/>
      <c r="AA313" s="547"/>
      <c r="AB313" s="547"/>
      <c r="AC313" s="547"/>
      <c r="AD313" s="547"/>
      <c r="AE313" s="547"/>
      <c r="AF313" s="547"/>
      <c r="AG313" s="547"/>
      <c r="AH313" s="548"/>
      <c r="AI313" s="552"/>
      <c r="AJ313" s="553"/>
      <c r="AK313" s="553"/>
      <c r="AL313" s="553"/>
      <c r="AM313" s="553"/>
      <c r="AN313" s="554"/>
    </row>
    <row r="314" spans="2:40" ht="18" customHeight="1" x14ac:dyDescent="0.2">
      <c r="C314" s="549">
        <v>2</v>
      </c>
      <c r="D314" s="551"/>
      <c r="E314" s="540" t="s">
        <v>248</v>
      </c>
      <c r="F314" s="541"/>
      <c r="G314" s="541"/>
      <c r="H314" s="541"/>
      <c r="I314" s="541"/>
      <c r="J314" s="541"/>
      <c r="K314" s="541"/>
      <c r="L314" s="541"/>
      <c r="M314" s="541"/>
      <c r="N314" s="541"/>
      <c r="O314" s="541"/>
      <c r="P314" s="541"/>
      <c r="Q314" s="541"/>
      <c r="R314" s="541"/>
      <c r="S314" s="541"/>
      <c r="T314" s="541"/>
      <c r="U314" s="541"/>
      <c r="V314" s="541"/>
      <c r="W314" s="541"/>
      <c r="X314" s="541"/>
      <c r="Y314" s="541"/>
      <c r="Z314" s="541"/>
      <c r="AA314" s="541"/>
      <c r="AB314" s="541"/>
      <c r="AC314" s="541"/>
      <c r="AD314" s="541"/>
      <c r="AE314" s="541"/>
      <c r="AF314" s="541"/>
      <c r="AG314" s="541"/>
      <c r="AH314" s="542"/>
      <c r="AI314" s="549"/>
      <c r="AJ314" s="550"/>
      <c r="AK314" s="550"/>
      <c r="AL314" s="550"/>
      <c r="AM314" s="550"/>
      <c r="AN314" s="551"/>
    </row>
    <row r="315" spans="2:40" ht="18" customHeight="1" x14ac:dyDescent="0.2">
      <c r="C315" s="569"/>
      <c r="D315" s="570"/>
      <c r="E315" s="543"/>
      <c r="F315" s="544"/>
      <c r="G315" s="544"/>
      <c r="H315" s="544"/>
      <c r="I315" s="544"/>
      <c r="J315" s="544"/>
      <c r="K315" s="544"/>
      <c r="L315" s="544"/>
      <c r="M315" s="544"/>
      <c r="N315" s="544"/>
      <c r="O315" s="544"/>
      <c r="P315" s="544"/>
      <c r="Q315" s="544"/>
      <c r="R315" s="544"/>
      <c r="S315" s="544"/>
      <c r="T315" s="544"/>
      <c r="U315" s="544"/>
      <c r="V315" s="544"/>
      <c r="W315" s="544"/>
      <c r="X315" s="544"/>
      <c r="Y315" s="544"/>
      <c r="Z315" s="544"/>
      <c r="AA315" s="544"/>
      <c r="AB315" s="544"/>
      <c r="AC315" s="544"/>
      <c r="AD315" s="544"/>
      <c r="AE315" s="544"/>
      <c r="AF315" s="544"/>
      <c r="AG315" s="544"/>
      <c r="AH315" s="545"/>
      <c r="AI315" s="569"/>
      <c r="AJ315" s="580"/>
      <c r="AK315" s="580"/>
      <c r="AL315" s="580"/>
      <c r="AM315" s="580"/>
      <c r="AN315" s="570"/>
    </row>
    <row r="316" spans="2:40" ht="18" customHeight="1" x14ac:dyDescent="0.2">
      <c r="C316" s="552"/>
      <c r="D316" s="554"/>
      <c r="E316" s="546"/>
      <c r="F316" s="547"/>
      <c r="G316" s="547"/>
      <c r="H316" s="547"/>
      <c r="I316" s="547"/>
      <c r="J316" s="547"/>
      <c r="K316" s="547"/>
      <c r="L316" s="547"/>
      <c r="M316" s="547"/>
      <c r="N316" s="547"/>
      <c r="O316" s="547"/>
      <c r="P316" s="547"/>
      <c r="Q316" s="547"/>
      <c r="R316" s="547"/>
      <c r="S316" s="547"/>
      <c r="T316" s="547"/>
      <c r="U316" s="547"/>
      <c r="V316" s="547"/>
      <c r="W316" s="547"/>
      <c r="X316" s="547"/>
      <c r="Y316" s="547"/>
      <c r="Z316" s="547"/>
      <c r="AA316" s="547"/>
      <c r="AB316" s="547"/>
      <c r="AC316" s="547"/>
      <c r="AD316" s="547"/>
      <c r="AE316" s="547"/>
      <c r="AF316" s="547"/>
      <c r="AG316" s="547"/>
      <c r="AH316" s="548"/>
      <c r="AI316" s="552"/>
      <c r="AJ316" s="553"/>
      <c r="AK316" s="553"/>
      <c r="AL316" s="553"/>
      <c r="AM316" s="553"/>
      <c r="AN316" s="554"/>
    </row>
    <row r="317" spans="2:40" ht="18" customHeight="1" x14ac:dyDescent="0.2">
      <c r="C317" s="549">
        <v>3</v>
      </c>
      <c r="D317" s="551"/>
      <c r="E317" s="540" t="s">
        <v>249</v>
      </c>
      <c r="F317" s="541"/>
      <c r="G317" s="541"/>
      <c r="H317" s="541"/>
      <c r="I317" s="541"/>
      <c r="J317" s="541"/>
      <c r="K317" s="541"/>
      <c r="L317" s="541"/>
      <c r="M317" s="541"/>
      <c r="N317" s="541"/>
      <c r="O317" s="541"/>
      <c r="P317" s="541"/>
      <c r="Q317" s="541"/>
      <c r="R317" s="541"/>
      <c r="S317" s="541"/>
      <c r="T317" s="541"/>
      <c r="U317" s="541"/>
      <c r="V317" s="541"/>
      <c r="W317" s="541"/>
      <c r="X317" s="541"/>
      <c r="Y317" s="541"/>
      <c r="Z317" s="541"/>
      <c r="AA317" s="541"/>
      <c r="AB317" s="541"/>
      <c r="AC317" s="541"/>
      <c r="AD317" s="541"/>
      <c r="AE317" s="541"/>
      <c r="AF317" s="541"/>
      <c r="AG317" s="541"/>
      <c r="AH317" s="542"/>
      <c r="AI317" s="549"/>
      <c r="AJ317" s="550"/>
      <c r="AK317" s="550"/>
      <c r="AL317" s="550"/>
      <c r="AM317" s="550"/>
      <c r="AN317" s="551"/>
    </row>
    <row r="318" spans="2:40" ht="18" customHeight="1" x14ac:dyDescent="0.2">
      <c r="C318" s="552"/>
      <c r="D318" s="554"/>
      <c r="E318" s="546"/>
      <c r="F318" s="547"/>
      <c r="G318" s="547"/>
      <c r="H318" s="547"/>
      <c r="I318" s="547"/>
      <c r="J318" s="547"/>
      <c r="K318" s="547"/>
      <c r="L318" s="547"/>
      <c r="M318" s="547"/>
      <c r="N318" s="547"/>
      <c r="O318" s="547"/>
      <c r="P318" s="547"/>
      <c r="Q318" s="547"/>
      <c r="R318" s="547"/>
      <c r="S318" s="547"/>
      <c r="T318" s="547"/>
      <c r="U318" s="547"/>
      <c r="V318" s="547"/>
      <c r="W318" s="547"/>
      <c r="X318" s="547"/>
      <c r="Y318" s="547"/>
      <c r="Z318" s="547"/>
      <c r="AA318" s="547"/>
      <c r="AB318" s="547"/>
      <c r="AC318" s="547"/>
      <c r="AD318" s="547"/>
      <c r="AE318" s="547"/>
      <c r="AF318" s="547"/>
      <c r="AG318" s="547"/>
      <c r="AH318" s="548"/>
      <c r="AI318" s="552"/>
      <c r="AJ318" s="553"/>
      <c r="AK318" s="553"/>
      <c r="AL318" s="553"/>
      <c r="AM318" s="553"/>
      <c r="AN318" s="554"/>
    </row>
    <row r="319" spans="2:40" ht="18" customHeight="1" x14ac:dyDescent="0.2">
      <c r="C319" s="549">
        <v>4</v>
      </c>
      <c r="D319" s="551"/>
      <c r="E319" s="540" t="s">
        <v>558</v>
      </c>
      <c r="F319" s="541"/>
      <c r="G319" s="541"/>
      <c r="H319" s="541"/>
      <c r="I319" s="541"/>
      <c r="J319" s="541"/>
      <c r="K319" s="541"/>
      <c r="L319" s="541"/>
      <c r="M319" s="541"/>
      <c r="N319" s="541"/>
      <c r="O319" s="541"/>
      <c r="P319" s="541"/>
      <c r="Q319" s="541"/>
      <c r="R319" s="541"/>
      <c r="S319" s="541"/>
      <c r="T319" s="541"/>
      <c r="U319" s="541"/>
      <c r="V319" s="541"/>
      <c r="W319" s="541"/>
      <c r="X319" s="541"/>
      <c r="Y319" s="541"/>
      <c r="Z319" s="541"/>
      <c r="AA319" s="541"/>
      <c r="AB319" s="541"/>
      <c r="AC319" s="541"/>
      <c r="AD319" s="541"/>
      <c r="AE319" s="541"/>
      <c r="AF319" s="541"/>
      <c r="AG319" s="541"/>
      <c r="AH319" s="542"/>
      <c r="AI319" s="549"/>
      <c r="AJ319" s="550"/>
      <c r="AK319" s="550"/>
      <c r="AL319" s="550"/>
      <c r="AM319" s="550"/>
      <c r="AN319" s="551"/>
    </row>
    <row r="320" spans="2:40" ht="18" customHeight="1" x14ac:dyDescent="0.2">
      <c r="C320" s="569"/>
      <c r="D320" s="570"/>
      <c r="E320" s="543"/>
      <c r="F320" s="544"/>
      <c r="G320" s="544"/>
      <c r="H320" s="544"/>
      <c r="I320" s="544"/>
      <c r="J320" s="544"/>
      <c r="K320" s="544"/>
      <c r="L320" s="544"/>
      <c r="M320" s="544"/>
      <c r="N320" s="544"/>
      <c r="O320" s="544"/>
      <c r="P320" s="544"/>
      <c r="Q320" s="544"/>
      <c r="R320" s="544"/>
      <c r="S320" s="544"/>
      <c r="T320" s="544"/>
      <c r="U320" s="544"/>
      <c r="V320" s="544"/>
      <c r="W320" s="544"/>
      <c r="X320" s="544"/>
      <c r="Y320" s="544"/>
      <c r="Z320" s="544"/>
      <c r="AA320" s="544"/>
      <c r="AB320" s="544"/>
      <c r="AC320" s="544"/>
      <c r="AD320" s="544"/>
      <c r="AE320" s="544"/>
      <c r="AF320" s="544"/>
      <c r="AG320" s="544"/>
      <c r="AH320" s="545"/>
      <c r="AI320" s="569"/>
      <c r="AJ320" s="580"/>
      <c r="AK320" s="580"/>
      <c r="AL320" s="580"/>
      <c r="AM320" s="580"/>
      <c r="AN320" s="570"/>
    </row>
    <row r="321" spans="1:40" ht="18" customHeight="1" x14ac:dyDescent="0.2">
      <c r="C321" s="552"/>
      <c r="D321" s="554"/>
      <c r="E321" s="546"/>
      <c r="F321" s="547"/>
      <c r="G321" s="547"/>
      <c r="H321" s="547"/>
      <c r="I321" s="547"/>
      <c r="J321" s="547"/>
      <c r="K321" s="547"/>
      <c r="L321" s="547"/>
      <c r="M321" s="547"/>
      <c r="N321" s="547"/>
      <c r="O321" s="547"/>
      <c r="P321" s="547"/>
      <c r="Q321" s="547"/>
      <c r="R321" s="547"/>
      <c r="S321" s="547"/>
      <c r="T321" s="547"/>
      <c r="U321" s="547"/>
      <c r="V321" s="547"/>
      <c r="W321" s="547"/>
      <c r="X321" s="547"/>
      <c r="Y321" s="547"/>
      <c r="Z321" s="547"/>
      <c r="AA321" s="547"/>
      <c r="AB321" s="547"/>
      <c r="AC321" s="547"/>
      <c r="AD321" s="547"/>
      <c r="AE321" s="547"/>
      <c r="AF321" s="547"/>
      <c r="AG321" s="547"/>
      <c r="AH321" s="548"/>
      <c r="AI321" s="552"/>
      <c r="AJ321" s="553"/>
      <c r="AK321" s="553"/>
      <c r="AL321" s="553"/>
      <c r="AM321" s="553"/>
      <c r="AN321" s="554"/>
    </row>
    <row r="322" spans="1:40" ht="10.5" customHeight="1" x14ac:dyDescent="0.2">
      <c r="C322" s="7"/>
      <c r="D322" s="7"/>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1"/>
      <c r="AJ322" s="11"/>
      <c r="AK322" s="11"/>
      <c r="AL322" s="11"/>
      <c r="AM322" s="11"/>
      <c r="AN322" s="11"/>
    </row>
    <row r="323" spans="1:40" ht="18" customHeight="1" x14ac:dyDescent="0.2">
      <c r="A323" s="17"/>
      <c r="B323" s="18" t="s">
        <v>252</v>
      </c>
      <c r="C323" s="7"/>
      <c r="D323" s="7"/>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1"/>
      <c r="AJ323" s="11"/>
      <c r="AK323" s="11"/>
      <c r="AL323" s="11"/>
      <c r="AM323" s="11"/>
      <c r="AN323" s="11"/>
    </row>
    <row r="324" spans="1:40" ht="18" customHeight="1" x14ac:dyDescent="0.2">
      <c r="A324" s="17"/>
      <c r="B324" s="17"/>
      <c r="C324" s="549">
        <v>1</v>
      </c>
      <c r="D324" s="551"/>
      <c r="E324" s="540" t="s">
        <v>205</v>
      </c>
      <c r="F324" s="541"/>
      <c r="G324" s="541"/>
      <c r="H324" s="541"/>
      <c r="I324" s="541"/>
      <c r="J324" s="541"/>
      <c r="K324" s="541"/>
      <c r="L324" s="541"/>
      <c r="M324" s="541"/>
      <c r="N324" s="541"/>
      <c r="O324" s="541"/>
      <c r="P324" s="541"/>
      <c r="Q324" s="541"/>
      <c r="R324" s="541"/>
      <c r="S324" s="541"/>
      <c r="T324" s="541"/>
      <c r="U324" s="541"/>
      <c r="V324" s="541"/>
      <c r="W324" s="541"/>
      <c r="X324" s="541"/>
      <c r="Y324" s="541"/>
      <c r="Z324" s="541"/>
      <c r="AA324" s="541"/>
      <c r="AB324" s="541"/>
      <c r="AC324" s="541"/>
      <c r="AD324" s="541"/>
      <c r="AE324" s="541"/>
      <c r="AF324" s="541"/>
      <c r="AG324" s="541"/>
      <c r="AH324" s="542"/>
      <c r="AI324" s="549"/>
      <c r="AJ324" s="550"/>
      <c r="AK324" s="550"/>
      <c r="AL324" s="550"/>
      <c r="AM324" s="550"/>
      <c r="AN324" s="551"/>
    </row>
    <row r="325" spans="1:40" ht="18" customHeight="1" x14ac:dyDescent="0.2">
      <c r="A325" s="17"/>
      <c r="C325" s="552"/>
      <c r="D325" s="554"/>
      <c r="E325" s="546"/>
      <c r="F325" s="547"/>
      <c r="G325" s="547"/>
      <c r="H325" s="547"/>
      <c r="I325" s="547"/>
      <c r="J325" s="547"/>
      <c r="K325" s="547"/>
      <c r="L325" s="547"/>
      <c r="M325" s="547"/>
      <c r="N325" s="547"/>
      <c r="O325" s="547"/>
      <c r="P325" s="547"/>
      <c r="Q325" s="547"/>
      <c r="R325" s="547"/>
      <c r="S325" s="547"/>
      <c r="T325" s="547"/>
      <c r="U325" s="547"/>
      <c r="V325" s="547"/>
      <c r="W325" s="547"/>
      <c r="X325" s="547"/>
      <c r="Y325" s="547"/>
      <c r="Z325" s="547"/>
      <c r="AA325" s="547"/>
      <c r="AB325" s="547"/>
      <c r="AC325" s="547"/>
      <c r="AD325" s="547"/>
      <c r="AE325" s="547"/>
      <c r="AF325" s="547"/>
      <c r="AG325" s="547"/>
      <c r="AH325" s="548"/>
      <c r="AI325" s="552"/>
      <c r="AJ325" s="553"/>
      <c r="AK325" s="553"/>
      <c r="AL325" s="553"/>
      <c r="AM325" s="553"/>
      <c r="AN325" s="554"/>
    </row>
    <row r="326" spans="1:40" ht="18" customHeight="1" x14ac:dyDescent="0.2">
      <c r="A326" s="17"/>
      <c r="B326" s="17"/>
      <c r="C326" s="549">
        <v>2</v>
      </c>
      <c r="D326" s="551"/>
      <c r="E326" s="540" t="s">
        <v>206</v>
      </c>
      <c r="F326" s="541"/>
      <c r="G326" s="541"/>
      <c r="H326" s="541"/>
      <c r="I326" s="541"/>
      <c r="J326" s="541"/>
      <c r="K326" s="541"/>
      <c r="L326" s="541"/>
      <c r="M326" s="541"/>
      <c r="N326" s="541"/>
      <c r="O326" s="541"/>
      <c r="P326" s="541"/>
      <c r="Q326" s="541"/>
      <c r="R326" s="541"/>
      <c r="S326" s="541"/>
      <c r="T326" s="541"/>
      <c r="U326" s="541"/>
      <c r="V326" s="541"/>
      <c r="W326" s="541"/>
      <c r="X326" s="541"/>
      <c r="Y326" s="541"/>
      <c r="Z326" s="541"/>
      <c r="AA326" s="541"/>
      <c r="AB326" s="541"/>
      <c r="AC326" s="541"/>
      <c r="AD326" s="541"/>
      <c r="AE326" s="541"/>
      <c r="AF326" s="541"/>
      <c r="AG326" s="541"/>
      <c r="AH326" s="542"/>
      <c r="AI326" s="549"/>
      <c r="AJ326" s="550"/>
      <c r="AK326" s="550"/>
      <c r="AL326" s="550"/>
      <c r="AM326" s="550"/>
      <c r="AN326" s="551"/>
    </row>
    <row r="327" spans="1:40" ht="18" customHeight="1" x14ac:dyDescent="0.2">
      <c r="A327" s="17"/>
      <c r="B327" s="17"/>
      <c r="C327" s="552"/>
      <c r="D327" s="554"/>
      <c r="E327" s="546"/>
      <c r="F327" s="547"/>
      <c r="G327" s="547"/>
      <c r="H327" s="547"/>
      <c r="I327" s="547"/>
      <c r="J327" s="547"/>
      <c r="K327" s="547"/>
      <c r="L327" s="547"/>
      <c r="M327" s="547"/>
      <c r="N327" s="547"/>
      <c r="O327" s="547"/>
      <c r="P327" s="547"/>
      <c r="Q327" s="547"/>
      <c r="R327" s="547"/>
      <c r="S327" s="547"/>
      <c r="T327" s="547"/>
      <c r="U327" s="547"/>
      <c r="V327" s="547"/>
      <c r="W327" s="547"/>
      <c r="X327" s="547"/>
      <c r="Y327" s="547"/>
      <c r="Z327" s="547"/>
      <c r="AA327" s="547"/>
      <c r="AB327" s="547"/>
      <c r="AC327" s="547"/>
      <c r="AD327" s="547"/>
      <c r="AE327" s="547"/>
      <c r="AF327" s="547"/>
      <c r="AG327" s="547"/>
      <c r="AH327" s="548"/>
      <c r="AI327" s="552"/>
      <c r="AJ327" s="553"/>
      <c r="AK327" s="553"/>
      <c r="AL327" s="553"/>
      <c r="AM327" s="553"/>
      <c r="AN327" s="554"/>
    </row>
    <row r="328" spans="1:40" ht="18" customHeight="1" x14ac:dyDescent="0.2">
      <c r="A328" s="17"/>
      <c r="B328" s="17"/>
      <c r="C328" s="549">
        <v>3</v>
      </c>
      <c r="D328" s="551"/>
      <c r="E328" s="540" t="s">
        <v>207</v>
      </c>
      <c r="F328" s="541"/>
      <c r="G328" s="541"/>
      <c r="H328" s="541"/>
      <c r="I328" s="541"/>
      <c r="J328" s="541"/>
      <c r="K328" s="541"/>
      <c r="L328" s="541"/>
      <c r="M328" s="541"/>
      <c r="N328" s="541"/>
      <c r="O328" s="541"/>
      <c r="P328" s="541"/>
      <c r="Q328" s="541"/>
      <c r="R328" s="541"/>
      <c r="S328" s="541"/>
      <c r="T328" s="541"/>
      <c r="U328" s="541"/>
      <c r="V328" s="541"/>
      <c r="W328" s="541"/>
      <c r="X328" s="541"/>
      <c r="Y328" s="541"/>
      <c r="Z328" s="541"/>
      <c r="AA328" s="541"/>
      <c r="AB328" s="541"/>
      <c r="AC328" s="541"/>
      <c r="AD328" s="541"/>
      <c r="AE328" s="541"/>
      <c r="AF328" s="541"/>
      <c r="AG328" s="541"/>
      <c r="AH328" s="542"/>
      <c r="AI328" s="549"/>
      <c r="AJ328" s="550"/>
      <c r="AK328" s="550"/>
      <c r="AL328" s="550"/>
      <c r="AM328" s="550"/>
      <c r="AN328" s="551"/>
    </row>
    <row r="329" spans="1:40" ht="18" customHeight="1" x14ac:dyDescent="0.2">
      <c r="A329" s="17"/>
      <c r="B329" s="17"/>
      <c r="C329" s="552"/>
      <c r="D329" s="554"/>
      <c r="E329" s="546"/>
      <c r="F329" s="547"/>
      <c r="G329" s="547"/>
      <c r="H329" s="547"/>
      <c r="I329" s="547"/>
      <c r="J329" s="547"/>
      <c r="K329" s="547"/>
      <c r="L329" s="547"/>
      <c r="M329" s="547"/>
      <c r="N329" s="547"/>
      <c r="O329" s="547"/>
      <c r="P329" s="547"/>
      <c r="Q329" s="547"/>
      <c r="R329" s="547"/>
      <c r="S329" s="547"/>
      <c r="T329" s="547"/>
      <c r="U329" s="547"/>
      <c r="V329" s="547"/>
      <c r="W329" s="547"/>
      <c r="X329" s="547"/>
      <c r="Y329" s="547"/>
      <c r="Z329" s="547"/>
      <c r="AA329" s="547"/>
      <c r="AB329" s="547"/>
      <c r="AC329" s="547"/>
      <c r="AD329" s="547"/>
      <c r="AE329" s="547"/>
      <c r="AF329" s="547"/>
      <c r="AG329" s="547"/>
      <c r="AH329" s="548"/>
      <c r="AI329" s="552"/>
      <c r="AJ329" s="553"/>
      <c r="AK329" s="553"/>
      <c r="AL329" s="553"/>
      <c r="AM329" s="553"/>
      <c r="AN329" s="554"/>
    </row>
    <row r="330" spans="1:40" ht="18" customHeight="1" x14ac:dyDescent="0.2">
      <c r="A330" s="17"/>
      <c r="B330" s="17"/>
      <c r="C330" s="549">
        <v>4</v>
      </c>
      <c r="D330" s="551"/>
      <c r="E330" s="540" t="s">
        <v>675</v>
      </c>
      <c r="F330" s="541"/>
      <c r="G330" s="541"/>
      <c r="H330" s="541"/>
      <c r="I330" s="541"/>
      <c r="J330" s="541"/>
      <c r="K330" s="541"/>
      <c r="L330" s="541"/>
      <c r="M330" s="541"/>
      <c r="N330" s="541"/>
      <c r="O330" s="541"/>
      <c r="P330" s="541"/>
      <c r="Q330" s="541"/>
      <c r="R330" s="541"/>
      <c r="S330" s="541"/>
      <c r="T330" s="541"/>
      <c r="U330" s="541"/>
      <c r="V330" s="541"/>
      <c r="W330" s="541"/>
      <c r="X330" s="541"/>
      <c r="Y330" s="541"/>
      <c r="Z330" s="541"/>
      <c r="AA330" s="541"/>
      <c r="AB330" s="541"/>
      <c r="AC330" s="541"/>
      <c r="AD330" s="541"/>
      <c r="AE330" s="541"/>
      <c r="AF330" s="541"/>
      <c r="AG330" s="541"/>
      <c r="AH330" s="541"/>
      <c r="AI330" s="541"/>
      <c r="AJ330" s="541"/>
      <c r="AK330" s="541"/>
      <c r="AL330" s="541"/>
      <c r="AM330" s="541"/>
      <c r="AN330" s="542"/>
    </row>
    <row r="331" spans="1:40" ht="18" customHeight="1" x14ac:dyDescent="0.2">
      <c r="A331" s="17"/>
      <c r="B331" s="17"/>
      <c r="C331" s="569"/>
      <c r="D331" s="570"/>
      <c r="E331" s="543"/>
      <c r="F331" s="544"/>
      <c r="G331" s="544"/>
      <c r="H331" s="544"/>
      <c r="I331" s="544"/>
      <c r="J331" s="544"/>
      <c r="K331" s="544"/>
      <c r="L331" s="544"/>
      <c r="M331" s="544"/>
      <c r="N331" s="544"/>
      <c r="O331" s="544"/>
      <c r="P331" s="544"/>
      <c r="Q331" s="544"/>
      <c r="R331" s="544"/>
      <c r="S331" s="544"/>
      <c r="T331" s="544"/>
      <c r="U331" s="544"/>
      <c r="V331" s="544"/>
      <c r="W331" s="544"/>
      <c r="X331" s="544"/>
      <c r="Y331" s="544"/>
      <c r="Z331" s="544"/>
      <c r="AA331" s="544"/>
      <c r="AB331" s="544"/>
      <c r="AC331" s="544"/>
      <c r="AD331" s="544"/>
      <c r="AE331" s="544"/>
      <c r="AF331" s="544"/>
      <c r="AG331" s="544"/>
      <c r="AH331" s="544"/>
      <c r="AI331" s="544"/>
      <c r="AJ331" s="544"/>
      <c r="AK331" s="544"/>
      <c r="AL331" s="544"/>
      <c r="AM331" s="544"/>
      <c r="AN331" s="545"/>
    </row>
    <row r="332" spans="1:40" ht="18" customHeight="1" x14ac:dyDescent="0.2">
      <c r="A332" s="17"/>
      <c r="B332" s="17"/>
      <c r="C332" s="569"/>
      <c r="D332" s="570"/>
      <c r="E332" s="73"/>
      <c r="F332" s="580"/>
      <c r="G332" s="580"/>
      <c r="H332" s="22"/>
      <c r="I332" s="22"/>
      <c r="J332" s="22" t="s">
        <v>0</v>
      </c>
      <c r="K332" s="22"/>
      <c r="L332" s="22"/>
      <c r="M332" s="22" t="s">
        <v>21</v>
      </c>
      <c r="N332" s="22"/>
      <c r="O332" s="22"/>
      <c r="P332" s="22" t="s">
        <v>3</v>
      </c>
      <c r="Q332" s="22" t="s">
        <v>97</v>
      </c>
      <c r="R332" s="580" t="s">
        <v>66</v>
      </c>
      <c r="S332" s="580"/>
      <c r="T332" s="580"/>
      <c r="U332" s="580"/>
      <c r="V332" s="580"/>
      <c r="W332" s="580"/>
      <c r="X332" s="580"/>
      <c r="Y332" s="580"/>
      <c r="Z332" s="22"/>
      <c r="AA332" s="22"/>
      <c r="AB332" s="22"/>
      <c r="AC332" s="22"/>
      <c r="AD332" s="22"/>
      <c r="AE332" s="22"/>
      <c r="AF332" s="22"/>
      <c r="AG332" s="22"/>
      <c r="AH332" s="22"/>
      <c r="AI332" s="11"/>
      <c r="AJ332" s="11"/>
      <c r="AK332" s="11"/>
      <c r="AL332" s="11"/>
      <c r="AM332" s="11"/>
      <c r="AN332" s="24"/>
    </row>
    <row r="333" spans="1:40" ht="18" customHeight="1" x14ac:dyDescent="0.2">
      <c r="A333" s="17"/>
      <c r="B333" s="17"/>
      <c r="C333" s="552"/>
      <c r="D333" s="554"/>
      <c r="E333" s="74"/>
      <c r="F333" s="553"/>
      <c r="G333" s="553"/>
      <c r="H333" s="75"/>
      <c r="I333" s="75"/>
      <c r="J333" s="75" t="s">
        <v>0</v>
      </c>
      <c r="K333" s="75"/>
      <c r="L333" s="75"/>
      <c r="M333" s="75" t="s">
        <v>21</v>
      </c>
      <c r="N333" s="75"/>
      <c r="O333" s="75"/>
      <c r="P333" s="75" t="s">
        <v>3</v>
      </c>
      <c r="Q333" s="75"/>
      <c r="R333" s="553" t="s">
        <v>66</v>
      </c>
      <c r="S333" s="553"/>
      <c r="T333" s="553"/>
      <c r="U333" s="553"/>
      <c r="V333" s="553"/>
      <c r="W333" s="553"/>
      <c r="X333" s="553"/>
      <c r="Y333" s="553"/>
      <c r="Z333" s="75"/>
      <c r="AA333" s="75"/>
      <c r="AB333" s="75"/>
      <c r="AC333" s="75"/>
      <c r="AD333" s="75"/>
      <c r="AE333" s="75"/>
      <c r="AF333" s="75"/>
      <c r="AG333" s="75"/>
      <c r="AH333" s="75"/>
      <c r="AI333" s="21"/>
      <c r="AJ333" s="21"/>
      <c r="AK333" s="21"/>
      <c r="AL333" s="21"/>
      <c r="AM333" s="21"/>
      <c r="AN333" s="25"/>
    </row>
    <row r="334" spans="1:40" ht="18" customHeight="1" x14ac:dyDescent="0.2">
      <c r="A334" s="17"/>
      <c r="B334" s="17"/>
      <c r="C334" s="302"/>
      <c r="D334" s="302"/>
      <c r="E334" s="616" t="s">
        <v>260</v>
      </c>
      <c r="F334" s="616"/>
      <c r="G334" s="616"/>
      <c r="H334" s="616"/>
      <c r="I334" s="616"/>
      <c r="J334" s="616"/>
      <c r="K334" s="616"/>
      <c r="L334" s="616"/>
      <c r="M334" s="616"/>
      <c r="N334" s="616"/>
      <c r="O334" s="616"/>
      <c r="P334" s="616"/>
      <c r="Q334" s="616"/>
      <c r="R334" s="616"/>
      <c r="S334" s="616"/>
      <c r="T334" s="616"/>
      <c r="U334" s="616"/>
      <c r="V334" s="616"/>
      <c r="W334" s="616"/>
      <c r="X334" s="616"/>
      <c r="Y334" s="616"/>
      <c r="Z334" s="616"/>
      <c r="AA334" s="616"/>
      <c r="AB334" s="616"/>
      <c r="AC334" s="616"/>
      <c r="AD334" s="616"/>
      <c r="AE334" s="616"/>
      <c r="AF334" s="616"/>
      <c r="AG334" s="616"/>
      <c r="AH334" s="616"/>
      <c r="AI334" s="616"/>
      <c r="AJ334" s="616"/>
      <c r="AK334" s="616"/>
      <c r="AL334" s="616"/>
      <c r="AM334" s="616"/>
      <c r="AN334" s="616"/>
    </row>
    <row r="335" spans="1:40" ht="18" customHeight="1" x14ac:dyDescent="0.2">
      <c r="A335" s="17"/>
      <c r="B335" s="17"/>
      <c r="C335" s="302"/>
      <c r="D335" s="302"/>
      <c r="E335" s="617"/>
      <c r="F335" s="617"/>
      <c r="G335" s="617"/>
      <c r="H335" s="617"/>
      <c r="I335" s="617"/>
      <c r="J335" s="617"/>
      <c r="K335" s="617"/>
      <c r="L335" s="617"/>
      <c r="M335" s="617"/>
      <c r="N335" s="617"/>
      <c r="O335" s="617"/>
      <c r="P335" s="617"/>
      <c r="Q335" s="617"/>
      <c r="R335" s="617"/>
      <c r="S335" s="617"/>
      <c r="T335" s="617"/>
      <c r="U335" s="617"/>
      <c r="V335" s="617"/>
      <c r="W335" s="617"/>
      <c r="X335" s="617"/>
      <c r="Y335" s="617"/>
      <c r="Z335" s="617"/>
      <c r="AA335" s="617"/>
      <c r="AB335" s="617"/>
      <c r="AC335" s="617"/>
      <c r="AD335" s="617"/>
      <c r="AE335" s="617"/>
      <c r="AF335" s="617"/>
      <c r="AG335" s="617"/>
      <c r="AH335" s="617"/>
      <c r="AI335" s="617"/>
      <c r="AJ335" s="617"/>
      <c r="AK335" s="617"/>
      <c r="AL335" s="617"/>
      <c r="AM335" s="617"/>
      <c r="AN335" s="617"/>
    </row>
    <row r="336" spans="1:40" ht="18" customHeight="1" x14ac:dyDescent="0.2">
      <c r="A336" s="17"/>
      <c r="B336" s="17"/>
      <c r="C336" s="80"/>
      <c r="D336" s="80"/>
      <c r="E336" s="617"/>
      <c r="F336" s="617"/>
      <c r="G336" s="617"/>
      <c r="H336" s="617"/>
      <c r="I336" s="617"/>
      <c r="J336" s="617"/>
      <c r="K336" s="617"/>
      <c r="L336" s="617"/>
      <c r="M336" s="617"/>
      <c r="N336" s="617"/>
      <c r="O336" s="617"/>
      <c r="P336" s="617"/>
      <c r="Q336" s="617"/>
      <c r="R336" s="617"/>
      <c r="S336" s="617"/>
      <c r="T336" s="617"/>
      <c r="U336" s="617"/>
      <c r="V336" s="617"/>
      <c r="W336" s="617"/>
      <c r="X336" s="617"/>
      <c r="Y336" s="617"/>
      <c r="Z336" s="617"/>
      <c r="AA336" s="617"/>
      <c r="AB336" s="617"/>
      <c r="AC336" s="617"/>
      <c r="AD336" s="617"/>
      <c r="AE336" s="617"/>
      <c r="AF336" s="617"/>
      <c r="AG336" s="617"/>
      <c r="AH336" s="617"/>
      <c r="AI336" s="617"/>
      <c r="AJ336" s="617"/>
      <c r="AK336" s="617"/>
      <c r="AL336" s="617"/>
      <c r="AM336" s="617"/>
      <c r="AN336" s="617"/>
    </row>
    <row r="337" spans="2:40" ht="10.5" customHeight="1" x14ac:dyDescent="0.2">
      <c r="C337" s="7"/>
      <c r="D337" s="7"/>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1"/>
      <c r="AJ337" s="11"/>
      <c r="AK337" s="11"/>
      <c r="AL337" s="11"/>
      <c r="AM337" s="11"/>
      <c r="AN337" s="11"/>
    </row>
    <row r="338" spans="2:40" ht="18.600000000000001" customHeight="1" x14ac:dyDescent="0.2">
      <c r="B338" s="4" t="s">
        <v>253</v>
      </c>
    </row>
    <row r="339" spans="2:40" ht="18.600000000000001" customHeight="1" x14ac:dyDescent="0.2">
      <c r="C339" s="549">
        <v>1</v>
      </c>
      <c r="D339" s="551"/>
      <c r="E339" s="540" t="s">
        <v>634</v>
      </c>
      <c r="F339" s="541"/>
      <c r="G339" s="541"/>
      <c r="H339" s="541"/>
      <c r="I339" s="541"/>
      <c r="J339" s="541"/>
      <c r="K339" s="541"/>
      <c r="L339" s="541"/>
      <c r="M339" s="541"/>
      <c r="N339" s="541"/>
      <c r="O339" s="541"/>
      <c r="P339" s="541"/>
      <c r="Q339" s="541"/>
      <c r="R339" s="541"/>
      <c r="S339" s="541"/>
      <c r="T339" s="541"/>
      <c r="U339" s="541"/>
      <c r="V339" s="541"/>
      <c r="W339" s="541"/>
      <c r="X339" s="541"/>
      <c r="Y339" s="541"/>
      <c r="Z339" s="541"/>
      <c r="AA339" s="541"/>
      <c r="AB339" s="541"/>
      <c r="AC339" s="541"/>
      <c r="AD339" s="541"/>
      <c r="AE339" s="541"/>
      <c r="AF339" s="541"/>
      <c r="AG339" s="541"/>
      <c r="AH339" s="542"/>
      <c r="AI339" s="549"/>
      <c r="AJ339" s="550"/>
      <c r="AK339" s="550"/>
      <c r="AL339" s="550"/>
      <c r="AM339" s="550"/>
      <c r="AN339" s="551"/>
    </row>
    <row r="340" spans="2:40" ht="18.600000000000001" customHeight="1" x14ac:dyDescent="0.2">
      <c r="C340" s="569"/>
      <c r="D340" s="570"/>
      <c r="E340" s="543"/>
      <c r="F340" s="544"/>
      <c r="G340" s="544"/>
      <c r="H340" s="544"/>
      <c r="I340" s="544"/>
      <c r="J340" s="544"/>
      <c r="K340" s="544"/>
      <c r="L340" s="544"/>
      <c r="M340" s="544"/>
      <c r="N340" s="544"/>
      <c r="O340" s="544"/>
      <c r="P340" s="544"/>
      <c r="Q340" s="544"/>
      <c r="R340" s="544"/>
      <c r="S340" s="544"/>
      <c r="T340" s="544"/>
      <c r="U340" s="544"/>
      <c r="V340" s="544"/>
      <c r="W340" s="544"/>
      <c r="X340" s="544"/>
      <c r="Y340" s="544"/>
      <c r="Z340" s="544"/>
      <c r="AA340" s="544"/>
      <c r="AB340" s="544"/>
      <c r="AC340" s="544"/>
      <c r="AD340" s="544"/>
      <c r="AE340" s="544"/>
      <c r="AF340" s="544"/>
      <c r="AG340" s="544"/>
      <c r="AH340" s="545"/>
      <c r="AI340" s="569"/>
      <c r="AJ340" s="580"/>
      <c r="AK340" s="580"/>
      <c r="AL340" s="580"/>
      <c r="AM340" s="580"/>
      <c r="AN340" s="570"/>
    </row>
    <row r="341" spans="2:40" ht="18.600000000000001" customHeight="1" x14ac:dyDescent="0.2">
      <c r="C341" s="569"/>
      <c r="D341" s="570"/>
      <c r="E341" s="543"/>
      <c r="F341" s="544"/>
      <c r="G341" s="544"/>
      <c r="H341" s="544"/>
      <c r="I341" s="544"/>
      <c r="J341" s="544"/>
      <c r="K341" s="544"/>
      <c r="L341" s="544"/>
      <c r="M341" s="544"/>
      <c r="N341" s="544"/>
      <c r="O341" s="544"/>
      <c r="P341" s="544"/>
      <c r="Q341" s="544"/>
      <c r="R341" s="544"/>
      <c r="S341" s="544"/>
      <c r="T341" s="544"/>
      <c r="U341" s="544"/>
      <c r="V341" s="544"/>
      <c r="W341" s="544"/>
      <c r="X341" s="544"/>
      <c r="Y341" s="544"/>
      <c r="Z341" s="544"/>
      <c r="AA341" s="544"/>
      <c r="AB341" s="544"/>
      <c r="AC341" s="544"/>
      <c r="AD341" s="544"/>
      <c r="AE341" s="544"/>
      <c r="AF341" s="544"/>
      <c r="AG341" s="544"/>
      <c r="AH341" s="545"/>
      <c r="AI341" s="569"/>
      <c r="AJ341" s="580"/>
      <c r="AK341" s="580"/>
      <c r="AL341" s="580"/>
      <c r="AM341" s="580"/>
      <c r="AN341" s="570"/>
    </row>
    <row r="342" spans="2:40" ht="18.600000000000001" customHeight="1" x14ac:dyDescent="0.2">
      <c r="C342" s="569"/>
      <c r="D342" s="570"/>
      <c r="E342" s="543"/>
      <c r="F342" s="544"/>
      <c r="G342" s="544"/>
      <c r="H342" s="544"/>
      <c r="I342" s="544"/>
      <c r="J342" s="544"/>
      <c r="K342" s="544"/>
      <c r="L342" s="544"/>
      <c r="M342" s="544"/>
      <c r="N342" s="544"/>
      <c r="O342" s="544"/>
      <c r="P342" s="544"/>
      <c r="Q342" s="544"/>
      <c r="R342" s="544"/>
      <c r="S342" s="544"/>
      <c r="T342" s="544"/>
      <c r="U342" s="544"/>
      <c r="V342" s="544"/>
      <c r="W342" s="544"/>
      <c r="X342" s="544"/>
      <c r="Y342" s="544"/>
      <c r="Z342" s="544"/>
      <c r="AA342" s="544"/>
      <c r="AB342" s="544"/>
      <c r="AC342" s="544"/>
      <c r="AD342" s="544"/>
      <c r="AE342" s="544"/>
      <c r="AF342" s="544"/>
      <c r="AG342" s="544"/>
      <c r="AH342" s="545"/>
      <c r="AI342" s="569"/>
      <c r="AJ342" s="580"/>
      <c r="AK342" s="580"/>
      <c r="AL342" s="580"/>
      <c r="AM342" s="580"/>
      <c r="AN342" s="570"/>
    </row>
    <row r="343" spans="2:40" ht="18.600000000000001" customHeight="1" x14ac:dyDescent="0.2">
      <c r="C343" s="552"/>
      <c r="D343" s="554"/>
      <c r="E343" s="546"/>
      <c r="F343" s="547"/>
      <c r="G343" s="547"/>
      <c r="H343" s="547"/>
      <c r="I343" s="547"/>
      <c r="J343" s="547"/>
      <c r="K343" s="547"/>
      <c r="L343" s="547"/>
      <c r="M343" s="547"/>
      <c r="N343" s="547"/>
      <c r="O343" s="547"/>
      <c r="P343" s="547"/>
      <c r="Q343" s="547"/>
      <c r="R343" s="547"/>
      <c r="S343" s="547"/>
      <c r="T343" s="547"/>
      <c r="U343" s="547"/>
      <c r="V343" s="547"/>
      <c r="W343" s="547"/>
      <c r="X343" s="547"/>
      <c r="Y343" s="547"/>
      <c r="Z343" s="547"/>
      <c r="AA343" s="547"/>
      <c r="AB343" s="547"/>
      <c r="AC343" s="547"/>
      <c r="AD343" s="547"/>
      <c r="AE343" s="547"/>
      <c r="AF343" s="547"/>
      <c r="AG343" s="547"/>
      <c r="AH343" s="548"/>
      <c r="AI343" s="552"/>
      <c r="AJ343" s="553"/>
      <c r="AK343" s="553"/>
      <c r="AL343" s="553"/>
      <c r="AM343" s="553"/>
      <c r="AN343" s="554"/>
    </row>
    <row r="344" spans="2:40" ht="18.600000000000001" customHeight="1" x14ac:dyDescent="0.2">
      <c r="C344" s="7"/>
      <c r="D344" s="7"/>
      <c r="E344" s="616" t="s">
        <v>69</v>
      </c>
      <c r="F344" s="616"/>
      <c r="G344" s="616"/>
      <c r="H344" s="616"/>
      <c r="I344" s="616"/>
      <c r="J344" s="616"/>
      <c r="K344" s="616"/>
      <c r="L344" s="616"/>
      <c r="M344" s="616"/>
      <c r="N344" s="616"/>
      <c r="O344" s="616"/>
      <c r="P344" s="616"/>
      <c r="Q344" s="616"/>
      <c r="R344" s="616"/>
      <c r="S344" s="616"/>
      <c r="T344" s="616"/>
      <c r="U344" s="616"/>
      <c r="V344" s="616"/>
      <c r="W344" s="616"/>
      <c r="X344" s="616"/>
      <c r="Y344" s="616"/>
      <c r="Z344" s="616"/>
      <c r="AA344" s="616"/>
      <c r="AB344" s="616"/>
      <c r="AC344" s="616"/>
      <c r="AD344" s="616"/>
      <c r="AE344" s="616"/>
      <c r="AF344" s="616"/>
      <c r="AG344" s="616"/>
      <c r="AH344" s="616"/>
      <c r="AI344" s="616"/>
      <c r="AJ344" s="616"/>
      <c r="AK344" s="616"/>
      <c r="AL344" s="616"/>
      <c r="AM344" s="616"/>
      <c r="AN344" s="616"/>
    </row>
    <row r="345" spans="2:40" ht="18.600000000000001" customHeight="1" x14ac:dyDescent="0.2">
      <c r="C345" s="7"/>
      <c r="D345" s="7"/>
      <c r="E345" s="617"/>
      <c r="F345" s="617"/>
      <c r="G345" s="617"/>
      <c r="H345" s="617"/>
      <c r="I345" s="617"/>
      <c r="J345" s="617"/>
      <c r="K345" s="617"/>
      <c r="L345" s="617"/>
      <c r="M345" s="617"/>
      <c r="N345" s="617"/>
      <c r="O345" s="617"/>
      <c r="P345" s="617"/>
      <c r="Q345" s="617"/>
      <c r="R345" s="617"/>
      <c r="S345" s="617"/>
      <c r="T345" s="617"/>
      <c r="U345" s="617"/>
      <c r="V345" s="617"/>
      <c r="W345" s="617"/>
      <c r="X345" s="617"/>
      <c r="Y345" s="617"/>
      <c r="Z345" s="617"/>
      <c r="AA345" s="617"/>
      <c r="AB345" s="617"/>
      <c r="AC345" s="617"/>
      <c r="AD345" s="617"/>
      <c r="AE345" s="617"/>
      <c r="AF345" s="617"/>
      <c r="AG345" s="617"/>
      <c r="AH345" s="617"/>
      <c r="AI345" s="617"/>
      <c r="AJ345" s="617"/>
      <c r="AK345" s="617"/>
      <c r="AL345" s="617"/>
      <c r="AM345" s="617"/>
      <c r="AN345" s="617"/>
    </row>
    <row r="346" spans="2:40" ht="10.5" customHeight="1" x14ac:dyDescent="0.2">
      <c r="C346" s="7"/>
      <c r="D346" s="7"/>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1"/>
      <c r="AJ346" s="11"/>
      <c r="AK346" s="11"/>
      <c r="AL346" s="11"/>
      <c r="AM346" s="11"/>
      <c r="AN346" s="11"/>
    </row>
    <row r="347" spans="2:40" ht="18.600000000000001" customHeight="1" x14ac:dyDescent="0.2">
      <c r="B347" s="4" t="s">
        <v>254</v>
      </c>
    </row>
    <row r="348" spans="2:40" ht="18.600000000000001" customHeight="1" x14ac:dyDescent="0.2">
      <c r="C348" s="549">
        <v>1</v>
      </c>
      <c r="D348" s="551"/>
      <c r="E348" s="540" t="s">
        <v>208</v>
      </c>
      <c r="F348" s="541"/>
      <c r="G348" s="541"/>
      <c r="H348" s="541"/>
      <c r="I348" s="541"/>
      <c r="J348" s="541"/>
      <c r="K348" s="541"/>
      <c r="L348" s="541"/>
      <c r="M348" s="541"/>
      <c r="N348" s="541"/>
      <c r="O348" s="541"/>
      <c r="P348" s="541"/>
      <c r="Q348" s="541"/>
      <c r="R348" s="541"/>
      <c r="S348" s="541"/>
      <c r="T348" s="541"/>
      <c r="U348" s="541"/>
      <c r="V348" s="541"/>
      <c r="W348" s="541"/>
      <c r="X348" s="541"/>
      <c r="Y348" s="541"/>
      <c r="Z348" s="541"/>
      <c r="AA348" s="541"/>
      <c r="AB348" s="541"/>
      <c r="AC348" s="541"/>
      <c r="AD348" s="541"/>
      <c r="AE348" s="541"/>
      <c r="AF348" s="541"/>
      <c r="AG348" s="541"/>
      <c r="AH348" s="542"/>
      <c r="AI348" s="549"/>
      <c r="AJ348" s="550"/>
      <c r="AK348" s="550"/>
      <c r="AL348" s="550"/>
      <c r="AM348" s="550"/>
      <c r="AN348" s="551"/>
    </row>
    <row r="349" spans="2:40" ht="18.600000000000001" customHeight="1" x14ac:dyDescent="0.2">
      <c r="C349" s="552"/>
      <c r="D349" s="554"/>
      <c r="E349" s="546"/>
      <c r="F349" s="547"/>
      <c r="G349" s="547"/>
      <c r="H349" s="547"/>
      <c r="I349" s="547"/>
      <c r="J349" s="547"/>
      <c r="K349" s="547"/>
      <c r="L349" s="547"/>
      <c r="M349" s="547"/>
      <c r="N349" s="547"/>
      <c r="O349" s="547"/>
      <c r="P349" s="547"/>
      <c r="Q349" s="547"/>
      <c r="R349" s="547"/>
      <c r="S349" s="547"/>
      <c r="T349" s="547"/>
      <c r="U349" s="547"/>
      <c r="V349" s="547"/>
      <c r="W349" s="547"/>
      <c r="X349" s="547"/>
      <c r="Y349" s="547"/>
      <c r="Z349" s="547"/>
      <c r="AA349" s="547"/>
      <c r="AB349" s="547"/>
      <c r="AC349" s="547"/>
      <c r="AD349" s="547"/>
      <c r="AE349" s="547"/>
      <c r="AF349" s="547"/>
      <c r="AG349" s="547"/>
      <c r="AH349" s="548"/>
      <c r="AI349" s="552"/>
      <c r="AJ349" s="553"/>
      <c r="AK349" s="553"/>
      <c r="AL349" s="553"/>
      <c r="AM349" s="553"/>
      <c r="AN349" s="554"/>
    </row>
    <row r="350" spans="2:40" ht="18.600000000000001" customHeight="1" x14ac:dyDescent="0.2">
      <c r="C350" s="549">
        <v>2</v>
      </c>
      <c r="D350" s="551"/>
      <c r="E350" s="540" t="s">
        <v>209</v>
      </c>
      <c r="F350" s="541"/>
      <c r="G350" s="541"/>
      <c r="H350" s="541"/>
      <c r="I350" s="541"/>
      <c r="J350" s="541"/>
      <c r="K350" s="541"/>
      <c r="L350" s="541"/>
      <c r="M350" s="541"/>
      <c r="N350" s="541"/>
      <c r="O350" s="541"/>
      <c r="P350" s="541"/>
      <c r="Q350" s="541"/>
      <c r="R350" s="541"/>
      <c r="S350" s="541"/>
      <c r="T350" s="541"/>
      <c r="U350" s="541"/>
      <c r="V350" s="541"/>
      <c r="W350" s="541"/>
      <c r="X350" s="541"/>
      <c r="Y350" s="541"/>
      <c r="Z350" s="541"/>
      <c r="AA350" s="541"/>
      <c r="AB350" s="541"/>
      <c r="AC350" s="541"/>
      <c r="AD350" s="541"/>
      <c r="AE350" s="541"/>
      <c r="AF350" s="541"/>
      <c r="AG350" s="541"/>
      <c r="AH350" s="542"/>
      <c r="AI350" s="549"/>
      <c r="AJ350" s="550"/>
      <c r="AK350" s="550"/>
      <c r="AL350" s="550"/>
      <c r="AM350" s="550"/>
      <c r="AN350" s="551"/>
    </row>
    <row r="351" spans="2:40" ht="18.600000000000001" customHeight="1" x14ac:dyDescent="0.2">
      <c r="C351" s="569"/>
      <c r="D351" s="570"/>
      <c r="E351" s="543"/>
      <c r="F351" s="544"/>
      <c r="G351" s="544"/>
      <c r="H351" s="544"/>
      <c r="I351" s="544"/>
      <c r="J351" s="544"/>
      <c r="K351" s="544"/>
      <c r="L351" s="544"/>
      <c r="M351" s="544"/>
      <c r="N351" s="544"/>
      <c r="O351" s="544"/>
      <c r="P351" s="544"/>
      <c r="Q351" s="544"/>
      <c r="R351" s="544"/>
      <c r="S351" s="544"/>
      <c r="T351" s="544"/>
      <c r="U351" s="544"/>
      <c r="V351" s="544"/>
      <c r="W351" s="544"/>
      <c r="X351" s="544"/>
      <c r="Y351" s="544"/>
      <c r="Z351" s="544"/>
      <c r="AA351" s="544"/>
      <c r="AB351" s="544"/>
      <c r="AC351" s="544"/>
      <c r="AD351" s="544"/>
      <c r="AE351" s="544"/>
      <c r="AF351" s="544"/>
      <c r="AG351" s="544"/>
      <c r="AH351" s="545"/>
      <c r="AI351" s="569"/>
      <c r="AJ351" s="580"/>
      <c r="AK351" s="580"/>
      <c r="AL351" s="580"/>
      <c r="AM351" s="580"/>
      <c r="AN351" s="570"/>
    </row>
    <row r="352" spans="2:40" ht="18.600000000000001" customHeight="1" x14ac:dyDescent="0.2">
      <c r="C352" s="552"/>
      <c r="D352" s="554"/>
      <c r="E352" s="546"/>
      <c r="F352" s="547"/>
      <c r="G352" s="547"/>
      <c r="H352" s="547"/>
      <c r="I352" s="547"/>
      <c r="J352" s="547"/>
      <c r="K352" s="547"/>
      <c r="L352" s="547"/>
      <c r="M352" s="547"/>
      <c r="N352" s="547"/>
      <c r="O352" s="547"/>
      <c r="P352" s="547"/>
      <c r="Q352" s="547"/>
      <c r="R352" s="547"/>
      <c r="S352" s="547"/>
      <c r="T352" s="547"/>
      <c r="U352" s="547"/>
      <c r="V352" s="547"/>
      <c r="W352" s="547"/>
      <c r="X352" s="547"/>
      <c r="Y352" s="547"/>
      <c r="Z352" s="547"/>
      <c r="AA352" s="547"/>
      <c r="AB352" s="547"/>
      <c r="AC352" s="547"/>
      <c r="AD352" s="547"/>
      <c r="AE352" s="547"/>
      <c r="AF352" s="547"/>
      <c r="AG352" s="547"/>
      <c r="AH352" s="548"/>
      <c r="AI352" s="552"/>
      <c r="AJ352" s="553"/>
      <c r="AK352" s="553"/>
      <c r="AL352" s="553"/>
      <c r="AM352" s="553"/>
      <c r="AN352" s="554"/>
    </row>
    <row r="353" spans="2:40" ht="18.600000000000001" customHeight="1" x14ac:dyDescent="0.2">
      <c r="C353" s="549">
        <v>3</v>
      </c>
      <c r="D353" s="551"/>
      <c r="E353" s="540" t="s">
        <v>210</v>
      </c>
      <c r="F353" s="541"/>
      <c r="G353" s="541"/>
      <c r="H353" s="541"/>
      <c r="I353" s="541"/>
      <c r="J353" s="541"/>
      <c r="K353" s="541"/>
      <c r="L353" s="541"/>
      <c r="M353" s="541"/>
      <c r="N353" s="541"/>
      <c r="O353" s="541"/>
      <c r="P353" s="541"/>
      <c r="Q353" s="541"/>
      <c r="R353" s="541"/>
      <c r="S353" s="541"/>
      <c r="T353" s="541"/>
      <c r="U353" s="541"/>
      <c r="V353" s="541"/>
      <c r="W353" s="541"/>
      <c r="X353" s="541"/>
      <c r="Y353" s="541"/>
      <c r="Z353" s="541"/>
      <c r="AA353" s="541"/>
      <c r="AB353" s="541"/>
      <c r="AC353" s="541"/>
      <c r="AD353" s="541"/>
      <c r="AE353" s="541"/>
      <c r="AF353" s="541"/>
      <c r="AG353" s="541"/>
      <c r="AH353" s="542"/>
      <c r="AI353" s="549"/>
      <c r="AJ353" s="550"/>
      <c r="AK353" s="550"/>
      <c r="AL353" s="550"/>
      <c r="AM353" s="550"/>
      <c r="AN353" s="551"/>
    </row>
    <row r="354" spans="2:40" ht="18.600000000000001" customHeight="1" x14ac:dyDescent="0.2">
      <c r="C354" s="552"/>
      <c r="D354" s="554"/>
      <c r="E354" s="546"/>
      <c r="F354" s="547"/>
      <c r="G354" s="547"/>
      <c r="H354" s="547"/>
      <c r="I354" s="547"/>
      <c r="J354" s="547"/>
      <c r="K354" s="547"/>
      <c r="L354" s="547"/>
      <c r="M354" s="547"/>
      <c r="N354" s="547"/>
      <c r="O354" s="547"/>
      <c r="P354" s="547"/>
      <c r="Q354" s="547"/>
      <c r="R354" s="547"/>
      <c r="S354" s="547"/>
      <c r="T354" s="547"/>
      <c r="U354" s="547"/>
      <c r="V354" s="547"/>
      <c r="W354" s="547"/>
      <c r="X354" s="547"/>
      <c r="Y354" s="547"/>
      <c r="Z354" s="547"/>
      <c r="AA354" s="544"/>
      <c r="AB354" s="544"/>
      <c r="AC354" s="544"/>
      <c r="AD354" s="544"/>
      <c r="AE354" s="544"/>
      <c r="AF354" s="544"/>
      <c r="AG354" s="544"/>
      <c r="AH354" s="545"/>
      <c r="AI354" s="552"/>
      <c r="AJ354" s="553"/>
      <c r="AK354" s="553"/>
      <c r="AL354" s="553"/>
      <c r="AM354" s="553"/>
      <c r="AN354" s="554"/>
    </row>
    <row r="355" spans="2:40" ht="18.600000000000001" customHeight="1" x14ac:dyDescent="0.2">
      <c r="C355" s="549">
        <v>4</v>
      </c>
      <c r="D355" s="551"/>
      <c r="E355" s="540" t="s">
        <v>255</v>
      </c>
      <c r="F355" s="541"/>
      <c r="G355" s="541"/>
      <c r="H355" s="541"/>
      <c r="I355" s="541"/>
      <c r="J355" s="541"/>
      <c r="K355" s="541"/>
      <c r="L355" s="541"/>
      <c r="M355" s="541"/>
      <c r="N355" s="541"/>
      <c r="O355" s="541"/>
      <c r="P355" s="541"/>
      <c r="Q355" s="541"/>
      <c r="R355" s="541"/>
      <c r="S355" s="541"/>
      <c r="T355" s="541"/>
      <c r="U355" s="541"/>
      <c r="V355" s="541"/>
      <c r="W355" s="541"/>
      <c r="X355" s="541"/>
      <c r="Y355" s="541"/>
      <c r="Z355" s="541"/>
      <c r="AA355" s="541"/>
      <c r="AB355" s="541"/>
      <c r="AC355" s="541"/>
      <c r="AD355" s="541"/>
      <c r="AE355" s="541"/>
      <c r="AF355" s="541"/>
      <c r="AG355" s="541"/>
      <c r="AH355" s="541"/>
      <c r="AI355" s="549"/>
      <c r="AJ355" s="550"/>
      <c r="AK355" s="550"/>
      <c r="AL355" s="550"/>
      <c r="AM355" s="550"/>
      <c r="AN355" s="551"/>
    </row>
    <row r="356" spans="2:40" ht="18.600000000000001" customHeight="1" x14ac:dyDescent="0.2">
      <c r="C356" s="552"/>
      <c r="D356" s="554"/>
      <c r="E356" s="546"/>
      <c r="F356" s="547"/>
      <c r="G356" s="547"/>
      <c r="H356" s="547"/>
      <c r="I356" s="547"/>
      <c r="J356" s="547"/>
      <c r="K356" s="547"/>
      <c r="L356" s="547"/>
      <c r="M356" s="547"/>
      <c r="N356" s="547"/>
      <c r="O356" s="547"/>
      <c r="P356" s="547"/>
      <c r="Q356" s="547"/>
      <c r="R356" s="547"/>
      <c r="S356" s="547"/>
      <c r="T356" s="547"/>
      <c r="U356" s="547"/>
      <c r="V356" s="547"/>
      <c r="W356" s="547"/>
      <c r="X356" s="547"/>
      <c r="Y356" s="547"/>
      <c r="Z356" s="547"/>
      <c r="AA356" s="547"/>
      <c r="AB356" s="547"/>
      <c r="AC356" s="547"/>
      <c r="AD356" s="547"/>
      <c r="AE356" s="547"/>
      <c r="AF356" s="547"/>
      <c r="AG356" s="547"/>
      <c r="AH356" s="547"/>
      <c r="AI356" s="552"/>
      <c r="AJ356" s="553"/>
      <c r="AK356" s="553"/>
      <c r="AL356" s="553"/>
      <c r="AM356" s="553"/>
      <c r="AN356" s="554"/>
    </row>
    <row r="357" spans="2:40" ht="18.600000000000001" customHeight="1" x14ac:dyDescent="0.2">
      <c r="C357" s="7"/>
      <c r="D357" s="7"/>
      <c r="E357" s="617" t="s">
        <v>70</v>
      </c>
      <c r="F357" s="617"/>
      <c r="G357" s="617"/>
      <c r="H357" s="617"/>
      <c r="I357" s="617"/>
      <c r="J357" s="617"/>
      <c r="K357" s="617"/>
      <c r="L357" s="617"/>
      <c r="M357" s="617"/>
      <c r="N357" s="617"/>
      <c r="O357" s="617"/>
      <c r="P357" s="617"/>
      <c r="Q357" s="617"/>
      <c r="R357" s="617"/>
      <c r="S357" s="617"/>
      <c r="T357" s="617"/>
      <c r="U357" s="617"/>
      <c r="V357" s="617"/>
      <c r="W357" s="617"/>
      <c r="X357" s="617"/>
      <c r="Y357" s="617"/>
      <c r="Z357" s="617"/>
      <c r="AA357" s="617"/>
      <c r="AB357" s="617"/>
      <c r="AC357" s="617"/>
      <c r="AD357" s="617"/>
      <c r="AE357" s="617"/>
      <c r="AF357" s="617"/>
      <c r="AG357" s="617"/>
      <c r="AH357" s="617"/>
      <c r="AI357" s="617"/>
      <c r="AJ357" s="617"/>
      <c r="AK357" s="617"/>
      <c r="AL357" s="617"/>
      <c r="AM357" s="617"/>
      <c r="AN357" s="617"/>
    </row>
    <row r="358" spans="2:40" ht="18.600000000000001" customHeight="1" x14ac:dyDescent="0.2">
      <c r="C358" s="7"/>
      <c r="D358" s="7"/>
      <c r="E358" s="617"/>
      <c r="F358" s="617"/>
      <c r="G358" s="617"/>
      <c r="H358" s="617"/>
      <c r="I358" s="617"/>
      <c r="J358" s="617"/>
      <c r="K358" s="617"/>
      <c r="L358" s="617"/>
      <c r="M358" s="617"/>
      <c r="N358" s="617"/>
      <c r="O358" s="617"/>
      <c r="P358" s="617"/>
      <c r="Q358" s="617"/>
      <c r="R358" s="617"/>
      <c r="S358" s="617"/>
      <c r="T358" s="617"/>
      <c r="U358" s="617"/>
      <c r="V358" s="617"/>
      <c r="W358" s="617"/>
      <c r="X358" s="617"/>
      <c r="Y358" s="617"/>
      <c r="Z358" s="617"/>
      <c r="AA358" s="617"/>
      <c r="AB358" s="617"/>
      <c r="AC358" s="617"/>
      <c r="AD358" s="617"/>
      <c r="AE358" s="617"/>
      <c r="AF358" s="617"/>
      <c r="AG358" s="617"/>
      <c r="AH358" s="617"/>
      <c r="AI358" s="617"/>
      <c r="AJ358" s="617"/>
      <c r="AK358" s="617"/>
      <c r="AL358" s="617"/>
      <c r="AM358" s="617"/>
      <c r="AN358" s="617"/>
    </row>
    <row r="359" spans="2:40" ht="10.5" customHeight="1" x14ac:dyDescent="0.2">
      <c r="C359" s="7"/>
      <c r="D359" s="7"/>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1"/>
      <c r="AJ359" s="11"/>
      <c r="AK359" s="11"/>
      <c r="AL359" s="11"/>
      <c r="AM359" s="11"/>
      <c r="AN359" s="11"/>
    </row>
    <row r="360" spans="2:40" ht="18.600000000000001" customHeight="1" x14ac:dyDescent="0.2">
      <c r="B360" s="4" t="s">
        <v>141</v>
      </c>
      <c r="C360" s="7"/>
      <c r="D360" s="7"/>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1"/>
      <c r="AJ360" s="11"/>
      <c r="AK360" s="11"/>
      <c r="AL360" s="11"/>
      <c r="AM360" s="11"/>
      <c r="AN360" s="11"/>
    </row>
    <row r="361" spans="2:40" ht="18.600000000000001" customHeight="1" x14ac:dyDescent="0.2">
      <c r="C361" s="602">
        <v>1</v>
      </c>
      <c r="D361" s="603"/>
      <c r="E361" s="540" t="s">
        <v>211</v>
      </c>
      <c r="F361" s="541"/>
      <c r="G361" s="541"/>
      <c r="H361" s="541"/>
      <c r="I361" s="541"/>
      <c r="J361" s="541"/>
      <c r="K361" s="541"/>
      <c r="L361" s="541"/>
      <c r="M361" s="541"/>
      <c r="N361" s="541"/>
      <c r="O361" s="541"/>
      <c r="P361" s="541"/>
      <c r="Q361" s="541"/>
      <c r="R361" s="541"/>
      <c r="S361" s="541"/>
      <c r="T361" s="541"/>
      <c r="U361" s="541"/>
      <c r="V361" s="541"/>
      <c r="W361" s="541"/>
      <c r="X361" s="541"/>
      <c r="Y361" s="541"/>
      <c r="Z361" s="541"/>
      <c r="AA361" s="541"/>
      <c r="AB361" s="541"/>
      <c r="AC361" s="541"/>
      <c r="AD361" s="541"/>
      <c r="AE361" s="541"/>
      <c r="AF361" s="541"/>
      <c r="AG361" s="541"/>
      <c r="AH361" s="542"/>
      <c r="AI361" s="549"/>
      <c r="AJ361" s="550"/>
      <c r="AK361" s="550"/>
      <c r="AL361" s="550"/>
      <c r="AM361" s="550"/>
      <c r="AN361" s="551"/>
    </row>
    <row r="362" spans="2:40" ht="18.600000000000001" customHeight="1" x14ac:dyDescent="0.2">
      <c r="C362" s="604"/>
      <c r="D362" s="605"/>
      <c r="E362" s="546"/>
      <c r="F362" s="547"/>
      <c r="G362" s="547"/>
      <c r="H362" s="547"/>
      <c r="I362" s="547"/>
      <c r="J362" s="547"/>
      <c r="K362" s="547"/>
      <c r="L362" s="547"/>
      <c r="M362" s="547"/>
      <c r="N362" s="547"/>
      <c r="O362" s="547"/>
      <c r="P362" s="547"/>
      <c r="Q362" s="547"/>
      <c r="R362" s="547"/>
      <c r="S362" s="547"/>
      <c r="T362" s="547"/>
      <c r="U362" s="547"/>
      <c r="V362" s="547"/>
      <c r="W362" s="547"/>
      <c r="X362" s="547"/>
      <c r="Y362" s="547"/>
      <c r="Z362" s="547"/>
      <c r="AA362" s="547"/>
      <c r="AB362" s="547"/>
      <c r="AC362" s="547"/>
      <c r="AD362" s="547"/>
      <c r="AE362" s="547"/>
      <c r="AF362" s="547"/>
      <c r="AG362" s="547"/>
      <c r="AH362" s="548"/>
      <c r="AI362" s="552"/>
      <c r="AJ362" s="553"/>
      <c r="AK362" s="553"/>
      <c r="AL362" s="553"/>
      <c r="AM362" s="553"/>
      <c r="AN362" s="554"/>
    </row>
    <row r="363" spans="2:40" ht="10.5" customHeight="1" x14ac:dyDescent="0.2">
      <c r="C363" s="7"/>
      <c r="D363" s="7"/>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7"/>
      <c r="AJ363" s="7"/>
      <c r="AK363" s="7"/>
      <c r="AL363" s="7"/>
      <c r="AM363" s="7"/>
      <c r="AN363" s="7"/>
    </row>
    <row r="364" spans="2:40" ht="18.600000000000001" customHeight="1" x14ac:dyDescent="0.2">
      <c r="B364" s="4" t="s">
        <v>142</v>
      </c>
      <c r="C364" s="7"/>
      <c r="D364" s="7"/>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7"/>
      <c r="AJ364" s="7"/>
      <c r="AK364" s="7"/>
      <c r="AL364" s="7"/>
      <c r="AM364" s="7"/>
      <c r="AN364" s="7"/>
    </row>
    <row r="365" spans="2:40" ht="18.600000000000001" customHeight="1" x14ac:dyDescent="0.2">
      <c r="C365" s="549">
        <v>1</v>
      </c>
      <c r="D365" s="551"/>
      <c r="E365" s="540" t="s">
        <v>212</v>
      </c>
      <c r="F365" s="541"/>
      <c r="G365" s="541"/>
      <c r="H365" s="541"/>
      <c r="I365" s="541"/>
      <c r="J365" s="541"/>
      <c r="K365" s="541"/>
      <c r="L365" s="541"/>
      <c r="M365" s="541"/>
      <c r="N365" s="541"/>
      <c r="O365" s="541"/>
      <c r="P365" s="541"/>
      <c r="Q365" s="541"/>
      <c r="R365" s="541"/>
      <c r="S365" s="541"/>
      <c r="T365" s="541"/>
      <c r="U365" s="541"/>
      <c r="V365" s="541"/>
      <c r="W365" s="541"/>
      <c r="X365" s="541"/>
      <c r="Y365" s="541"/>
      <c r="Z365" s="541"/>
      <c r="AA365" s="541"/>
      <c r="AB365" s="541"/>
      <c r="AC365" s="541"/>
      <c r="AD365" s="541"/>
      <c r="AE365" s="541"/>
      <c r="AF365" s="541"/>
      <c r="AG365" s="541"/>
      <c r="AH365" s="542"/>
      <c r="AI365" s="549"/>
      <c r="AJ365" s="550"/>
      <c r="AK365" s="550"/>
      <c r="AL365" s="550"/>
      <c r="AM365" s="550"/>
      <c r="AN365" s="551"/>
    </row>
    <row r="366" spans="2:40" ht="18.600000000000001" customHeight="1" x14ac:dyDescent="0.2">
      <c r="C366" s="569"/>
      <c r="D366" s="570"/>
      <c r="E366" s="543"/>
      <c r="F366" s="544"/>
      <c r="G366" s="544"/>
      <c r="H366" s="544"/>
      <c r="I366" s="544"/>
      <c r="J366" s="544"/>
      <c r="K366" s="544"/>
      <c r="L366" s="544"/>
      <c r="M366" s="544"/>
      <c r="N366" s="544"/>
      <c r="O366" s="544"/>
      <c r="P366" s="544"/>
      <c r="Q366" s="544"/>
      <c r="R366" s="544"/>
      <c r="S366" s="544"/>
      <c r="T366" s="544"/>
      <c r="U366" s="544"/>
      <c r="V366" s="544"/>
      <c r="W366" s="544"/>
      <c r="X366" s="544"/>
      <c r="Y366" s="544"/>
      <c r="Z366" s="544"/>
      <c r="AA366" s="544"/>
      <c r="AB366" s="544"/>
      <c r="AC366" s="544"/>
      <c r="AD366" s="544"/>
      <c r="AE366" s="544"/>
      <c r="AF366" s="544"/>
      <c r="AG366" s="544"/>
      <c r="AH366" s="545"/>
      <c r="AI366" s="569"/>
      <c r="AJ366" s="580"/>
      <c r="AK366" s="580"/>
      <c r="AL366" s="580"/>
      <c r="AM366" s="580"/>
      <c r="AN366" s="570"/>
    </row>
    <row r="367" spans="2:40" ht="18.600000000000001" customHeight="1" x14ac:dyDescent="0.2">
      <c r="C367" s="552"/>
      <c r="D367" s="554"/>
      <c r="E367" s="546"/>
      <c r="F367" s="547"/>
      <c r="G367" s="547"/>
      <c r="H367" s="547"/>
      <c r="I367" s="547"/>
      <c r="J367" s="547"/>
      <c r="K367" s="547"/>
      <c r="L367" s="547"/>
      <c r="M367" s="547"/>
      <c r="N367" s="547"/>
      <c r="O367" s="547"/>
      <c r="P367" s="547"/>
      <c r="Q367" s="547"/>
      <c r="R367" s="547"/>
      <c r="S367" s="547"/>
      <c r="T367" s="547"/>
      <c r="U367" s="547"/>
      <c r="V367" s="547"/>
      <c r="W367" s="547"/>
      <c r="X367" s="547"/>
      <c r="Y367" s="547"/>
      <c r="Z367" s="547"/>
      <c r="AA367" s="547"/>
      <c r="AB367" s="547"/>
      <c r="AC367" s="547"/>
      <c r="AD367" s="547"/>
      <c r="AE367" s="547"/>
      <c r="AF367" s="547"/>
      <c r="AG367" s="547"/>
      <c r="AH367" s="548"/>
      <c r="AI367" s="552"/>
      <c r="AJ367" s="553"/>
      <c r="AK367" s="553"/>
      <c r="AL367" s="553"/>
      <c r="AM367" s="553"/>
      <c r="AN367" s="554"/>
    </row>
    <row r="368" spans="2:40" ht="10.5" customHeight="1" x14ac:dyDescent="0.2">
      <c r="C368" s="7"/>
      <c r="D368" s="7"/>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7"/>
      <c r="AJ368" s="7"/>
      <c r="AK368" s="7"/>
      <c r="AL368" s="7"/>
      <c r="AM368" s="7"/>
      <c r="AN368" s="7"/>
    </row>
    <row r="369" spans="2:40" ht="17.25" customHeight="1" x14ac:dyDescent="0.2">
      <c r="B369" s="4" t="s">
        <v>143</v>
      </c>
    </row>
    <row r="370" spans="2:40" ht="17.25" customHeight="1" x14ac:dyDescent="0.2">
      <c r="C370" s="549">
        <v>1</v>
      </c>
      <c r="D370" s="551"/>
      <c r="E370" s="540" t="s">
        <v>213</v>
      </c>
      <c r="F370" s="541"/>
      <c r="G370" s="541"/>
      <c r="H370" s="541"/>
      <c r="I370" s="541"/>
      <c r="J370" s="541"/>
      <c r="K370" s="541"/>
      <c r="L370" s="541"/>
      <c r="M370" s="541"/>
      <c r="N370" s="541"/>
      <c r="O370" s="541"/>
      <c r="P370" s="541"/>
      <c r="Q370" s="541"/>
      <c r="R370" s="541"/>
      <c r="S370" s="541"/>
      <c r="T370" s="541"/>
      <c r="U370" s="541"/>
      <c r="V370" s="541"/>
      <c r="W370" s="541"/>
      <c r="X370" s="541"/>
      <c r="Y370" s="541"/>
      <c r="Z370" s="541"/>
      <c r="AA370" s="541"/>
      <c r="AB370" s="541"/>
      <c r="AC370" s="541"/>
      <c r="AD370" s="541"/>
      <c r="AE370" s="541"/>
      <c r="AF370" s="541"/>
      <c r="AG370" s="541"/>
      <c r="AH370" s="542"/>
      <c r="AI370" s="549"/>
      <c r="AJ370" s="550"/>
      <c r="AK370" s="550"/>
      <c r="AL370" s="550"/>
      <c r="AM370" s="550"/>
      <c r="AN370" s="551"/>
    </row>
    <row r="371" spans="2:40" ht="17.25" customHeight="1" x14ac:dyDescent="0.2">
      <c r="C371" s="552"/>
      <c r="D371" s="554"/>
      <c r="E371" s="546"/>
      <c r="F371" s="547"/>
      <c r="G371" s="547"/>
      <c r="H371" s="547"/>
      <c r="I371" s="547"/>
      <c r="J371" s="547"/>
      <c r="K371" s="547"/>
      <c r="L371" s="547"/>
      <c r="M371" s="547"/>
      <c r="N371" s="547"/>
      <c r="O371" s="547"/>
      <c r="P371" s="547"/>
      <c r="Q371" s="547"/>
      <c r="R371" s="547"/>
      <c r="S371" s="547"/>
      <c r="T371" s="547"/>
      <c r="U371" s="547"/>
      <c r="V371" s="547"/>
      <c r="W371" s="547"/>
      <c r="X371" s="547"/>
      <c r="Y371" s="547"/>
      <c r="Z371" s="547"/>
      <c r="AA371" s="547"/>
      <c r="AB371" s="547"/>
      <c r="AC371" s="547"/>
      <c r="AD371" s="547"/>
      <c r="AE371" s="547"/>
      <c r="AF371" s="547"/>
      <c r="AG371" s="547"/>
      <c r="AH371" s="548"/>
      <c r="AI371" s="552"/>
      <c r="AJ371" s="553"/>
      <c r="AK371" s="553"/>
      <c r="AL371" s="553"/>
      <c r="AM371" s="553"/>
      <c r="AN371" s="554"/>
    </row>
    <row r="372" spans="2:40" ht="17.25" customHeight="1" x14ac:dyDescent="0.2">
      <c r="C372" s="549">
        <v>2</v>
      </c>
      <c r="D372" s="551"/>
      <c r="E372" s="540" t="s">
        <v>214</v>
      </c>
      <c r="F372" s="541"/>
      <c r="G372" s="541"/>
      <c r="H372" s="541"/>
      <c r="I372" s="541"/>
      <c r="J372" s="541"/>
      <c r="K372" s="541"/>
      <c r="L372" s="541"/>
      <c r="M372" s="541"/>
      <c r="N372" s="541"/>
      <c r="O372" s="541"/>
      <c r="P372" s="541"/>
      <c r="Q372" s="541"/>
      <c r="R372" s="541"/>
      <c r="S372" s="541"/>
      <c r="T372" s="541"/>
      <c r="U372" s="541"/>
      <c r="V372" s="541"/>
      <c r="W372" s="541"/>
      <c r="X372" s="541"/>
      <c r="Y372" s="541"/>
      <c r="Z372" s="541"/>
      <c r="AA372" s="541"/>
      <c r="AB372" s="541"/>
      <c r="AC372" s="541"/>
      <c r="AD372" s="541"/>
      <c r="AE372" s="541"/>
      <c r="AF372" s="541"/>
      <c r="AG372" s="541"/>
      <c r="AH372" s="542"/>
      <c r="AI372" s="549"/>
      <c r="AJ372" s="550"/>
      <c r="AK372" s="550"/>
      <c r="AL372" s="550"/>
      <c r="AM372" s="550"/>
      <c r="AN372" s="551"/>
    </row>
    <row r="373" spans="2:40" ht="17.25" customHeight="1" x14ac:dyDescent="0.2">
      <c r="C373" s="552"/>
      <c r="D373" s="554"/>
      <c r="E373" s="546"/>
      <c r="F373" s="547"/>
      <c r="G373" s="547"/>
      <c r="H373" s="547"/>
      <c r="I373" s="547"/>
      <c r="J373" s="547"/>
      <c r="K373" s="547"/>
      <c r="L373" s="547"/>
      <c r="M373" s="547"/>
      <c r="N373" s="547"/>
      <c r="O373" s="547"/>
      <c r="P373" s="547"/>
      <c r="Q373" s="547"/>
      <c r="R373" s="547"/>
      <c r="S373" s="547"/>
      <c r="T373" s="547"/>
      <c r="U373" s="547"/>
      <c r="V373" s="547"/>
      <c r="W373" s="547"/>
      <c r="X373" s="547"/>
      <c r="Y373" s="547"/>
      <c r="Z373" s="547"/>
      <c r="AA373" s="547"/>
      <c r="AB373" s="547"/>
      <c r="AC373" s="547"/>
      <c r="AD373" s="547"/>
      <c r="AE373" s="547"/>
      <c r="AF373" s="547"/>
      <c r="AG373" s="547"/>
      <c r="AH373" s="548"/>
      <c r="AI373" s="552"/>
      <c r="AJ373" s="553"/>
      <c r="AK373" s="553"/>
      <c r="AL373" s="553"/>
      <c r="AM373" s="553"/>
      <c r="AN373" s="554"/>
    </row>
    <row r="374" spans="2:40" ht="17.25" customHeight="1" x14ac:dyDescent="0.2">
      <c r="C374" s="549">
        <v>3</v>
      </c>
      <c r="D374" s="551"/>
      <c r="E374" s="540" t="s">
        <v>215</v>
      </c>
      <c r="F374" s="541"/>
      <c r="G374" s="541"/>
      <c r="H374" s="541"/>
      <c r="I374" s="541"/>
      <c r="J374" s="541"/>
      <c r="K374" s="541"/>
      <c r="L374" s="541"/>
      <c r="M374" s="541"/>
      <c r="N374" s="541"/>
      <c r="O374" s="541"/>
      <c r="P374" s="541"/>
      <c r="Q374" s="541"/>
      <c r="R374" s="541"/>
      <c r="S374" s="541"/>
      <c r="T374" s="541"/>
      <c r="U374" s="541"/>
      <c r="V374" s="541"/>
      <c r="W374" s="541"/>
      <c r="X374" s="541"/>
      <c r="Y374" s="541"/>
      <c r="Z374" s="541"/>
      <c r="AA374" s="541"/>
      <c r="AB374" s="541"/>
      <c r="AC374" s="541"/>
      <c r="AD374" s="541"/>
      <c r="AE374" s="541"/>
      <c r="AF374" s="541"/>
      <c r="AG374" s="541"/>
      <c r="AH374" s="542"/>
      <c r="AI374" s="549"/>
      <c r="AJ374" s="550"/>
      <c r="AK374" s="550"/>
      <c r="AL374" s="550"/>
      <c r="AM374" s="550"/>
      <c r="AN374" s="551"/>
    </row>
    <row r="375" spans="2:40" ht="17.25" customHeight="1" x14ac:dyDescent="0.2">
      <c r="C375" s="552"/>
      <c r="D375" s="554"/>
      <c r="E375" s="546"/>
      <c r="F375" s="547"/>
      <c r="G375" s="547"/>
      <c r="H375" s="547"/>
      <c r="I375" s="547"/>
      <c r="J375" s="547"/>
      <c r="K375" s="547"/>
      <c r="L375" s="547"/>
      <c r="M375" s="547"/>
      <c r="N375" s="547"/>
      <c r="O375" s="547"/>
      <c r="P375" s="547"/>
      <c r="Q375" s="547"/>
      <c r="R375" s="547"/>
      <c r="S375" s="547"/>
      <c r="T375" s="547"/>
      <c r="U375" s="547"/>
      <c r="V375" s="547"/>
      <c r="W375" s="547"/>
      <c r="X375" s="547"/>
      <c r="Y375" s="547"/>
      <c r="Z375" s="547"/>
      <c r="AA375" s="547"/>
      <c r="AB375" s="547"/>
      <c r="AC375" s="547"/>
      <c r="AD375" s="547"/>
      <c r="AE375" s="547"/>
      <c r="AF375" s="547"/>
      <c r="AG375" s="547"/>
      <c r="AH375" s="548"/>
      <c r="AI375" s="552"/>
      <c r="AJ375" s="553"/>
      <c r="AK375" s="553"/>
      <c r="AL375" s="553"/>
      <c r="AM375" s="553"/>
      <c r="AN375" s="554"/>
    </row>
    <row r="376" spans="2:40" ht="17.25" customHeight="1" x14ac:dyDescent="0.2">
      <c r="C376" s="549">
        <v>4</v>
      </c>
      <c r="D376" s="551"/>
      <c r="E376" s="540" t="s">
        <v>216</v>
      </c>
      <c r="F376" s="541"/>
      <c r="G376" s="541"/>
      <c r="H376" s="541"/>
      <c r="I376" s="541"/>
      <c r="J376" s="541"/>
      <c r="K376" s="541"/>
      <c r="L376" s="541"/>
      <c r="M376" s="541"/>
      <c r="N376" s="541"/>
      <c r="O376" s="541"/>
      <c r="P376" s="541"/>
      <c r="Q376" s="541"/>
      <c r="R376" s="541"/>
      <c r="S376" s="541"/>
      <c r="T376" s="541"/>
      <c r="U376" s="541"/>
      <c r="V376" s="541"/>
      <c r="W376" s="541"/>
      <c r="X376" s="541"/>
      <c r="Y376" s="541"/>
      <c r="Z376" s="541"/>
      <c r="AA376" s="541"/>
      <c r="AB376" s="541"/>
      <c r="AC376" s="541"/>
      <c r="AD376" s="541"/>
      <c r="AE376" s="541"/>
      <c r="AF376" s="541"/>
      <c r="AG376" s="541"/>
      <c r="AH376" s="542"/>
      <c r="AI376" s="549"/>
      <c r="AJ376" s="550"/>
      <c r="AK376" s="550"/>
      <c r="AL376" s="550"/>
      <c r="AM376" s="550"/>
      <c r="AN376" s="551"/>
    </row>
    <row r="377" spans="2:40" ht="17.25" customHeight="1" x14ac:dyDescent="0.2">
      <c r="C377" s="552"/>
      <c r="D377" s="554"/>
      <c r="E377" s="546"/>
      <c r="F377" s="547"/>
      <c r="G377" s="547"/>
      <c r="H377" s="547"/>
      <c r="I377" s="547"/>
      <c r="J377" s="547"/>
      <c r="K377" s="547"/>
      <c r="L377" s="547"/>
      <c r="M377" s="547"/>
      <c r="N377" s="547"/>
      <c r="O377" s="547"/>
      <c r="P377" s="547"/>
      <c r="Q377" s="547"/>
      <c r="R377" s="547"/>
      <c r="S377" s="547"/>
      <c r="T377" s="547"/>
      <c r="U377" s="547"/>
      <c r="V377" s="547"/>
      <c r="W377" s="547"/>
      <c r="X377" s="547"/>
      <c r="Y377" s="547"/>
      <c r="Z377" s="547"/>
      <c r="AA377" s="547"/>
      <c r="AB377" s="547"/>
      <c r="AC377" s="547"/>
      <c r="AD377" s="547"/>
      <c r="AE377" s="547"/>
      <c r="AF377" s="547"/>
      <c r="AG377" s="547"/>
      <c r="AH377" s="548"/>
      <c r="AI377" s="552"/>
      <c r="AJ377" s="553"/>
      <c r="AK377" s="553"/>
      <c r="AL377" s="553"/>
      <c r="AM377" s="553"/>
      <c r="AN377" s="554"/>
    </row>
    <row r="378" spans="2:40" ht="17.25" customHeight="1" x14ac:dyDescent="0.2">
      <c r="C378" s="549">
        <v>5</v>
      </c>
      <c r="D378" s="551"/>
      <c r="E378" s="540" t="s">
        <v>217</v>
      </c>
      <c r="F378" s="541"/>
      <c r="G378" s="541"/>
      <c r="H378" s="541"/>
      <c r="I378" s="541"/>
      <c r="J378" s="541"/>
      <c r="K378" s="541"/>
      <c r="L378" s="541"/>
      <c r="M378" s="541"/>
      <c r="N378" s="541"/>
      <c r="O378" s="541"/>
      <c r="P378" s="541"/>
      <c r="Q378" s="541"/>
      <c r="R378" s="541"/>
      <c r="S378" s="541"/>
      <c r="T378" s="541"/>
      <c r="U378" s="541"/>
      <c r="V378" s="541"/>
      <c r="W378" s="541"/>
      <c r="X378" s="541"/>
      <c r="Y378" s="541"/>
      <c r="Z378" s="541"/>
      <c r="AA378" s="541"/>
      <c r="AB378" s="541"/>
      <c r="AC378" s="541"/>
      <c r="AD378" s="541"/>
      <c r="AE378" s="541"/>
      <c r="AF378" s="541"/>
      <c r="AG378" s="541"/>
      <c r="AH378" s="541"/>
      <c r="AI378" s="541"/>
      <c r="AJ378" s="541"/>
      <c r="AK378" s="541"/>
      <c r="AL378" s="541"/>
      <c r="AM378" s="541"/>
      <c r="AN378" s="542"/>
    </row>
    <row r="379" spans="2:40" ht="17.25" customHeight="1" x14ac:dyDescent="0.2">
      <c r="C379" s="569"/>
      <c r="D379" s="570"/>
      <c r="E379" s="546"/>
      <c r="F379" s="547"/>
      <c r="G379" s="547"/>
      <c r="H379" s="547"/>
      <c r="I379" s="547"/>
      <c r="J379" s="547"/>
      <c r="K379" s="547"/>
      <c r="L379" s="547"/>
      <c r="M379" s="547"/>
      <c r="N379" s="547"/>
      <c r="O379" s="547"/>
      <c r="P379" s="547"/>
      <c r="Q379" s="547"/>
      <c r="R379" s="547"/>
      <c r="S379" s="547"/>
      <c r="T379" s="547"/>
      <c r="U379" s="547"/>
      <c r="V379" s="547"/>
      <c r="W379" s="547"/>
      <c r="X379" s="547"/>
      <c r="Y379" s="547"/>
      <c r="Z379" s="547"/>
      <c r="AA379" s="547"/>
      <c r="AB379" s="547"/>
      <c r="AC379" s="547"/>
      <c r="AD379" s="547"/>
      <c r="AE379" s="547"/>
      <c r="AF379" s="547"/>
      <c r="AG379" s="547"/>
      <c r="AH379" s="547"/>
      <c r="AI379" s="547"/>
      <c r="AJ379" s="547"/>
      <c r="AK379" s="547"/>
      <c r="AL379" s="547"/>
      <c r="AM379" s="547"/>
      <c r="AN379" s="548"/>
    </row>
    <row r="380" spans="2:40" ht="17.25" customHeight="1" x14ac:dyDescent="0.2">
      <c r="C380" s="569"/>
      <c r="D380" s="570"/>
      <c r="E380" s="540" t="s">
        <v>71</v>
      </c>
      <c r="F380" s="541"/>
      <c r="G380" s="541"/>
      <c r="H380" s="541"/>
      <c r="I380" s="541"/>
      <c r="J380" s="541"/>
      <c r="K380" s="541"/>
      <c r="L380" s="541"/>
      <c r="M380" s="541"/>
      <c r="N380" s="541"/>
      <c r="O380" s="541"/>
      <c r="P380" s="541"/>
      <c r="Q380" s="541"/>
      <c r="R380" s="541"/>
      <c r="S380" s="541"/>
      <c r="T380" s="541"/>
      <c r="U380" s="541"/>
      <c r="V380" s="541"/>
      <c r="W380" s="541"/>
      <c r="X380" s="541"/>
      <c r="Y380" s="541"/>
      <c r="Z380" s="541"/>
      <c r="AA380" s="541"/>
      <c r="AB380" s="541"/>
      <c r="AC380" s="541"/>
      <c r="AD380" s="541"/>
      <c r="AE380" s="541"/>
      <c r="AF380" s="541"/>
      <c r="AG380" s="541"/>
      <c r="AH380" s="541"/>
      <c r="AI380" s="541"/>
      <c r="AJ380" s="541"/>
      <c r="AK380" s="541"/>
      <c r="AL380" s="541"/>
      <c r="AM380" s="541"/>
      <c r="AN380" s="542"/>
    </row>
    <row r="381" spans="2:40" ht="17.25" customHeight="1" x14ac:dyDescent="0.2">
      <c r="C381" s="569"/>
      <c r="D381" s="570"/>
      <c r="E381" s="543"/>
      <c r="F381" s="544"/>
      <c r="G381" s="544"/>
      <c r="H381" s="544"/>
      <c r="I381" s="544"/>
      <c r="J381" s="544"/>
      <c r="K381" s="544"/>
      <c r="L381" s="544"/>
      <c r="M381" s="544"/>
      <c r="N381" s="544"/>
      <c r="O381" s="544"/>
      <c r="P381" s="544"/>
      <c r="Q381" s="544"/>
      <c r="R381" s="544"/>
      <c r="S381" s="544"/>
      <c r="T381" s="544"/>
      <c r="U381" s="544"/>
      <c r="V381" s="544"/>
      <c r="W381" s="544"/>
      <c r="X381" s="544"/>
      <c r="Y381" s="544"/>
      <c r="Z381" s="544"/>
      <c r="AA381" s="544"/>
      <c r="AB381" s="544"/>
      <c r="AC381" s="544"/>
      <c r="AD381" s="544"/>
      <c r="AE381" s="544"/>
      <c r="AF381" s="544"/>
      <c r="AG381" s="544"/>
      <c r="AH381" s="544"/>
      <c r="AI381" s="544"/>
      <c r="AJ381" s="544"/>
      <c r="AK381" s="544"/>
      <c r="AL381" s="544"/>
      <c r="AM381" s="544"/>
      <c r="AN381" s="545"/>
    </row>
    <row r="382" spans="2:40" ht="16.8" customHeight="1" x14ac:dyDescent="0.2">
      <c r="C382" s="552"/>
      <c r="D382" s="554"/>
      <c r="E382" s="546"/>
      <c r="F382" s="547"/>
      <c r="G382" s="547"/>
      <c r="H382" s="547"/>
      <c r="I382" s="547"/>
      <c r="J382" s="547"/>
      <c r="K382" s="547"/>
      <c r="L382" s="547"/>
      <c r="M382" s="547"/>
      <c r="N382" s="547"/>
      <c r="O382" s="547"/>
      <c r="P382" s="547"/>
      <c r="Q382" s="547"/>
      <c r="R382" s="547"/>
      <c r="S382" s="547"/>
      <c r="T382" s="547"/>
      <c r="U382" s="547"/>
      <c r="V382" s="547"/>
      <c r="W382" s="547"/>
      <c r="X382" s="547"/>
      <c r="Y382" s="547"/>
      <c r="Z382" s="547"/>
      <c r="AA382" s="547"/>
      <c r="AB382" s="547"/>
      <c r="AC382" s="547"/>
      <c r="AD382" s="547"/>
      <c r="AE382" s="547"/>
      <c r="AF382" s="547"/>
      <c r="AG382" s="547"/>
      <c r="AH382" s="547"/>
      <c r="AI382" s="547"/>
      <c r="AJ382" s="547"/>
      <c r="AK382" s="547"/>
      <c r="AL382" s="547"/>
      <c r="AM382" s="547"/>
      <c r="AN382" s="548"/>
    </row>
    <row r="383" spans="2:40" ht="10.5" customHeight="1" x14ac:dyDescent="0.2">
      <c r="C383" s="7"/>
      <c r="D383" s="7"/>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7"/>
      <c r="AJ383" s="7"/>
      <c r="AK383" s="7"/>
      <c r="AL383" s="7"/>
      <c r="AM383" s="7"/>
      <c r="AN383" s="7"/>
    </row>
    <row r="384" spans="2:40" ht="17.25" customHeight="1" x14ac:dyDescent="0.2">
      <c r="B384" s="4" t="s">
        <v>144</v>
      </c>
      <c r="C384" s="7"/>
      <c r="D384" s="7"/>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7"/>
      <c r="AJ384" s="7"/>
      <c r="AK384" s="7"/>
      <c r="AL384" s="7"/>
      <c r="AM384" s="7"/>
      <c r="AN384" s="7"/>
    </row>
    <row r="385" spans="2:40" ht="16.8" customHeight="1" x14ac:dyDescent="0.2">
      <c r="C385" s="549">
        <v>1</v>
      </c>
      <c r="D385" s="551"/>
      <c r="E385" s="540" t="s">
        <v>218</v>
      </c>
      <c r="F385" s="541"/>
      <c r="G385" s="541"/>
      <c r="H385" s="541"/>
      <c r="I385" s="541"/>
      <c r="J385" s="541"/>
      <c r="K385" s="541"/>
      <c r="L385" s="541"/>
      <c r="M385" s="541"/>
      <c r="N385" s="541"/>
      <c r="O385" s="541"/>
      <c r="P385" s="541"/>
      <c r="Q385" s="541"/>
      <c r="R385" s="541"/>
      <c r="S385" s="541"/>
      <c r="T385" s="541"/>
      <c r="U385" s="541"/>
      <c r="V385" s="541"/>
      <c r="W385" s="541"/>
      <c r="X385" s="541"/>
      <c r="Y385" s="541"/>
      <c r="Z385" s="541"/>
      <c r="AA385" s="541"/>
      <c r="AB385" s="541"/>
      <c r="AC385" s="541"/>
      <c r="AD385" s="541"/>
      <c r="AE385" s="541"/>
      <c r="AF385" s="541"/>
      <c r="AG385" s="541"/>
      <c r="AH385" s="542"/>
      <c r="AI385" s="549"/>
      <c r="AJ385" s="550"/>
      <c r="AK385" s="550"/>
      <c r="AL385" s="550"/>
      <c r="AM385" s="550"/>
      <c r="AN385" s="551"/>
    </row>
    <row r="386" spans="2:40" ht="16.8" customHeight="1" x14ac:dyDescent="0.2">
      <c r="C386" s="552"/>
      <c r="D386" s="554"/>
      <c r="E386" s="546"/>
      <c r="F386" s="547"/>
      <c r="G386" s="547"/>
      <c r="H386" s="547"/>
      <c r="I386" s="547"/>
      <c r="J386" s="547"/>
      <c r="K386" s="547"/>
      <c r="L386" s="547"/>
      <c r="M386" s="547"/>
      <c r="N386" s="547"/>
      <c r="O386" s="547"/>
      <c r="P386" s="547"/>
      <c r="Q386" s="547"/>
      <c r="R386" s="547"/>
      <c r="S386" s="547"/>
      <c r="T386" s="547"/>
      <c r="U386" s="547"/>
      <c r="V386" s="547"/>
      <c r="W386" s="547"/>
      <c r="X386" s="547"/>
      <c r="Y386" s="547"/>
      <c r="Z386" s="547"/>
      <c r="AA386" s="547"/>
      <c r="AB386" s="547"/>
      <c r="AC386" s="547"/>
      <c r="AD386" s="547"/>
      <c r="AE386" s="547"/>
      <c r="AF386" s="547"/>
      <c r="AG386" s="547"/>
      <c r="AH386" s="548"/>
      <c r="AI386" s="552"/>
      <c r="AJ386" s="553"/>
      <c r="AK386" s="553"/>
      <c r="AL386" s="553"/>
      <c r="AM386" s="553"/>
      <c r="AN386" s="554"/>
    </row>
    <row r="387" spans="2:40" ht="16.8" customHeight="1" x14ac:dyDescent="0.2">
      <c r="C387" s="549">
        <v>2</v>
      </c>
      <c r="D387" s="551"/>
      <c r="E387" s="540" t="s">
        <v>257</v>
      </c>
      <c r="F387" s="541"/>
      <c r="G387" s="541"/>
      <c r="H387" s="541"/>
      <c r="I387" s="541"/>
      <c r="J387" s="541"/>
      <c r="K387" s="541"/>
      <c r="L387" s="541"/>
      <c r="M387" s="541"/>
      <c r="N387" s="541"/>
      <c r="O387" s="541"/>
      <c r="P387" s="541"/>
      <c r="Q387" s="541"/>
      <c r="R387" s="541"/>
      <c r="S387" s="541"/>
      <c r="T387" s="541"/>
      <c r="U387" s="541"/>
      <c r="V387" s="541"/>
      <c r="W387" s="541"/>
      <c r="X387" s="541"/>
      <c r="Y387" s="541"/>
      <c r="Z387" s="541"/>
      <c r="AA387" s="541"/>
      <c r="AB387" s="541"/>
      <c r="AC387" s="541"/>
      <c r="AD387" s="541"/>
      <c r="AE387" s="541"/>
      <c r="AF387" s="541"/>
      <c r="AG387" s="541"/>
      <c r="AH387" s="542"/>
      <c r="AI387" s="549"/>
      <c r="AJ387" s="550"/>
      <c r="AK387" s="550"/>
      <c r="AL387" s="550"/>
      <c r="AM387" s="550"/>
      <c r="AN387" s="551"/>
    </row>
    <row r="388" spans="2:40" ht="16.8" customHeight="1" x14ac:dyDescent="0.2">
      <c r="C388" s="552"/>
      <c r="D388" s="554"/>
      <c r="E388" s="546"/>
      <c r="F388" s="547"/>
      <c r="G388" s="547"/>
      <c r="H388" s="547"/>
      <c r="I388" s="547"/>
      <c r="J388" s="547"/>
      <c r="K388" s="547"/>
      <c r="L388" s="547"/>
      <c r="M388" s="547"/>
      <c r="N388" s="547"/>
      <c r="O388" s="547"/>
      <c r="P388" s="547"/>
      <c r="Q388" s="547"/>
      <c r="R388" s="547"/>
      <c r="S388" s="547"/>
      <c r="T388" s="547"/>
      <c r="U388" s="547"/>
      <c r="V388" s="547"/>
      <c r="W388" s="547"/>
      <c r="X388" s="547"/>
      <c r="Y388" s="547"/>
      <c r="Z388" s="547"/>
      <c r="AA388" s="547"/>
      <c r="AB388" s="547"/>
      <c r="AC388" s="547"/>
      <c r="AD388" s="547"/>
      <c r="AE388" s="547"/>
      <c r="AF388" s="547"/>
      <c r="AG388" s="547"/>
      <c r="AH388" s="548"/>
      <c r="AI388" s="552"/>
      <c r="AJ388" s="553"/>
      <c r="AK388" s="553"/>
      <c r="AL388" s="553"/>
      <c r="AM388" s="553"/>
      <c r="AN388" s="554"/>
    </row>
    <row r="389" spans="2:40" ht="16.8" customHeight="1" x14ac:dyDescent="0.2">
      <c r="C389" s="549">
        <v>3</v>
      </c>
      <c r="D389" s="551"/>
      <c r="E389" s="540" t="s">
        <v>231</v>
      </c>
      <c r="F389" s="541"/>
      <c r="G389" s="541"/>
      <c r="H389" s="541"/>
      <c r="I389" s="541"/>
      <c r="J389" s="541"/>
      <c r="K389" s="541"/>
      <c r="L389" s="541"/>
      <c r="M389" s="541"/>
      <c r="N389" s="541"/>
      <c r="O389" s="541"/>
      <c r="P389" s="541"/>
      <c r="Q389" s="541"/>
      <c r="R389" s="541"/>
      <c r="S389" s="541"/>
      <c r="T389" s="541"/>
      <c r="U389" s="541"/>
      <c r="V389" s="541"/>
      <c r="W389" s="541"/>
      <c r="X389" s="541"/>
      <c r="Y389" s="541"/>
      <c r="Z389" s="541"/>
      <c r="AA389" s="541"/>
      <c r="AB389" s="541"/>
      <c r="AC389" s="541"/>
      <c r="AD389" s="541"/>
      <c r="AE389" s="541"/>
      <c r="AF389" s="541"/>
      <c r="AG389" s="541"/>
      <c r="AH389" s="542"/>
      <c r="AI389" s="549"/>
      <c r="AJ389" s="550"/>
      <c r="AK389" s="550"/>
      <c r="AL389" s="550"/>
      <c r="AM389" s="550"/>
      <c r="AN389" s="551"/>
    </row>
    <row r="390" spans="2:40" ht="16.8" customHeight="1" x14ac:dyDescent="0.2">
      <c r="C390" s="569"/>
      <c r="D390" s="570"/>
      <c r="E390" s="543"/>
      <c r="F390" s="544"/>
      <c r="G390" s="544"/>
      <c r="H390" s="544"/>
      <c r="I390" s="544"/>
      <c r="J390" s="544"/>
      <c r="K390" s="544"/>
      <c r="L390" s="544"/>
      <c r="M390" s="544"/>
      <c r="N390" s="544"/>
      <c r="O390" s="544"/>
      <c r="P390" s="544"/>
      <c r="Q390" s="544"/>
      <c r="R390" s="544"/>
      <c r="S390" s="544"/>
      <c r="T390" s="544"/>
      <c r="U390" s="544"/>
      <c r="V390" s="544"/>
      <c r="W390" s="544"/>
      <c r="X390" s="544"/>
      <c r="Y390" s="544"/>
      <c r="Z390" s="544"/>
      <c r="AA390" s="544"/>
      <c r="AB390" s="544"/>
      <c r="AC390" s="544"/>
      <c r="AD390" s="544"/>
      <c r="AE390" s="544"/>
      <c r="AF390" s="544"/>
      <c r="AG390" s="544"/>
      <c r="AH390" s="545"/>
      <c r="AI390" s="569"/>
      <c r="AJ390" s="580"/>
      <c r="AK390" s="580"/>
      <c r="AL390" s="580"/>
      <c r="AM390" s="580"/>
      <c r="AN390" s="570"/>
    </row>
    <row r="391" spans="2:40" ht="16.8" customHeight="1" x14ac:dyDescent="0.2">
      <c r="C391" s="569"/>
      <c r="D391" s="570"/>
      <c r="E391" s="543"/>
      <c r="F391" s="544"/>
      <c r="G391" s="544"/>
      <c r="H391" s="544"/>
      <c r="I391" s="544"/>
      <c r="J391" s="544"/>
      <c r="K391" s="544"/>
      <c r="L391" s="544"/>
      <c r="M391" s="544"/>
      <c r="N391" s="544"/>
      <c r="O391" s="544"/>
      <c r="P391" s="544"/>
      <c r="Q391" s="544"/>
      <c r="R391" s="544"/>
      <c r="S391" s="544"/>
      <c r="T391" s="544"/>
      <c r="U391" s="544"/>
      <c r="V391" s="544"/>
      <c r="W391" s="544"/>
      <c r="X391" s="544"/>
      <c r="Y391" s="544"/>
      <c r="Z391" s="544"/>
      <c r="AA391" s="544"/>
      <c r="AB391" s="544"/>
      <c r="AC391" s="544"/>
      <c r="AD391" s="544"/>
      <c r="AE391" s="544"/>
      <c r="AF391" s="544"/>
      <c r="AG391" s="544"/>
      <c r="AH391" s="545"/>
      <c r="AI391" s="569"/>
      <c r="AJ391" s="580"/>
      <c r="AK391" s="580"/>
      <c r="AL391" s="580"/>
      <c r="AM391" s="580"/>
      <c r="AN391" s="570"/>
    </row>
    <row r="392" spans="2:40" ht="16.8" customHeight="1" x14ac:dyDescent="0.2">
      <c r="C392" s="552"/>
      <c r="D392" s="554"/>
      <c r="E392" s="546"/>
      <c r="F392" s="547"/>
      <c r="G392" s="547"/>
      <c r="H392" s="547"/>
      <c r="I392" s="547"/>
      <c r="J392" s="547"/>
      <c r="K392" s="547"/>
      <c r="L392" s="547"/>
      <c r="M392" s="547"/>
      <c r="N392" s="547"/>
      <c r="O392" s="547"/>
      <c r="P392" s="547"/>
      <c r="Q392" s="547"/>
      <c r="R392" s="547"/>
      <c r="S392" s="547"/>
      <c r="T392" s="547"/>
      <c r="U392" s="547"/>
      <c r="V392" s="547"/>
      <c r="W392" s="547"/>
      <c r="X392" s="547"/>
      <c r="Y392" s="547"/>
      <c r="Z392" s="547"/>
      <c r="AA392" s="547"/>
      <c r="AB392" s="547"/>
      <c r="AC392" s="547"/>
      <c r="AD392" s="547"/>
      <c r="AE392" s="547"/>
      <c r="AF392" s="547"/>
      <c r="AG392" s="547"/>
      <c r="AH392" s="548"/>
      <c r="AI392" s="552"/>
      <c r="AJ392" s="553"/>
      <c r="AK392" s="553"/>
      <c r="AL392" s="553"/>
      <c r="AM392" s="553"/>
      <c r="AN392" s="554"/>
    </row>
    <row r="393" spans="2:40" ht="16.8" customHeight="1" x14ac:dyDescent="0.2">
      <c r="C393" s="549">
        <v>4</v>
      </c>
      <c r="D393" s="551"/>
      <c r="E393" s="540" t="s">
        <v>256</v>
      </c>
      <c r="F393" s="541"/>
      <c r="G393" s="541"/>
      <c r="H393" s="541"/>
      <c r="I393" s="541"/>
      <c r="J393" s="541"/>
      <c r="K393" s="541"/>
      <c r="L393" s="541"/>
      <c r="M393" s="541"/>
      <c r="N393" s="541"/>
      <c r="O393" s="541"/>
      <c r="P393" s="541"/>
      <c r="Q393" s="541"/>
      <c r="R393" s="541"/>
      <c r="S393" s="541"/>
      <c r="T393" s="541"/>
      <c r="U393" s="541"/>
      <c r="V393" s="541"/>
      <c r="W393" s="541"/>
      <c r="X393" s="541"/>
      <c r="Y393" s="541"/>
      <c r="Z393" s="541"/>
      <c r="AA393" s="541"/>
      <c r="AB393" s="541"/>
      <c r="AC393" s="541"/>
      <c r="AD393" s="541"/>
      <c r="AE393" s="541"/>
      <c r="AF393" s="541"/>
      <c r="AG393" s="541"/>
      <c r="AH393" s="542"/>
      <c r="AI393" s="549"/>
      <c r="AJ393" s="550"/>
      <c r="AK393" s="550"/>
      <c r="AL393" s="550"/>
      <c r="AM393" s="550"/>
      <c r="AN393" s="551"/>
    </row>
    <row r="394" spans="2:40" ht="16.8" customHeight="1" x14ac:dyDescent="0.2">
      <c r="C394" s="569"/>
      <c r="D394" s="570"/>
      <c r="E394" s="543"/>
      <c r="F394" s="544"/>
      <c r="G394" s="544"/>
      <c r="H394" s="544"/>
      <c r="I394" s="544"/>
      <c r="J394" s="544"/>
      <c r="K394" s="544"/>
      <c r="L394" s="544"/>
      <c r="M394" s="544"/>
      <c r="N394" s="544"/>
      <c r="O394" s="544"/>
      <c r="P394" s="544"/>
      <c r="Q394" s="544"/>
      <c r="R394" s="544"/>
      <c r="S394" s="544"/>
      <c r="T394" s="544"/>
      <c r="U394" s="544"/>
      <c r="V394" s="544"/>
      <c r="W394" s="544"/>
      <c r="X394" s="544"/>
      <c r="Y394" s="544"/>
      <c r="Z394" s="544"/>
      <c r="AA394" s="544"/>
      <c r="AB394" s="544"/>
      <c r="AC394" s="544"/>
      <c r="AD394" s="544"/>
      <c r="AE394" s="544"/>
      <c r="AF394" s="544"/>
      <c r="AG394" s="544"/>
      <c r="AH394" s="545"/>
      <c r="AI394" s="569"/>
      <c r="AJ394" s="580"/>
      <c r="AK394" s="580"/>
      <c r="AL394" s="580"/>
      <c r="AM394" s="580"/>
      <c r="AN394" s="570"/>
    </row>
    <row r="395" spans="2:40" ht="16.8" customHeight="1" x14ac:dyDescent="0.2">
      <c r="C395" s="552"/>
      <c r="D395" s="554"/>
      <c r="E395" s="546"/>
      <c r="F395" s="547"/>
      <c r="G395" s="547"/>
      <c r="H395" s="547"/>
      <c r="I395" s="547"/>
      <c r="J395" s="547"/>
      <c r="K395" s="547"/>
      <c r="L395" s="547"/>
      <c r="M395" s="547"/>
      <c r="N395" s="547"/>
      <c r="O395" s="547"/>
      <c r="P395" s="547"/>
      <c r="Q395" s="547"/>
      <c r="R395" s="547"/>
      <c r="S395" s="547"/>
      <c r="T395" s="547"/>
      <c r="U395" s="547"/>
      <c r="V395" s="547"/>
      <c r="W395" s="547"/>
      <c r="X395" s="547"/>
      <c r="Y395" s="547"/>
      <c r="Z395" s="547"/>
      <c r="AA395" s="547"/>
      <c r="AB395" s="547"/>
      <c r="AC395" s="547"/>
      <c r="AD395" s="547"/>
      <c r="AE395" s="547"/>
      <c r="AF395" s="547"/>
      <c r="AG395" s="547"/>
      <c r="AH395" s="548"/>
      <c r="AI395" s="552"/>
      <c r="AJ395" s="553"/>
      <c r="AK395" s="553"/>
      <c r="AL395" s="553"/>
      <c r="AM395" s="553"/>
      <c r="AN395" s="554"/>
    </row>
    <row r="396" spans="2:40" ht="10.199999999999999" customHeight="1" x14ac:dyDescent="0.2">
      <c r="C396" s="7"/>
      <c r="D396" s="7"/>
      <c r="E396" s="276"/>
      <c r="F396" s="276"/>
      <c r="G396" s="276"/>
      <c r="H396" s="276"/>
      <c r="I396" s="276"/>
      <c r="J396" s="276"/>
      <c r="K396" s="276"/>
      <c r="L396" s="276"/>
      <c r="M396" s="276"/>
      <c r="N396" s="276"/>
      <c r="O396" s="276"/>
      <c r="P396" s="276"/>
      <c r="Q396" s="276"/>
      <c r="R396" s="276"/>
      <c r="S396" s="276"/>
      <c r="T396" s="276"/>
      <c r="U396" s="276"/>
      <c r="V396" s="276"/>
      <c r="W396" s="276"/>
      <c r="X396" s="276"/>
      <c r="Y396" s="276"/>
      <c r="Z396" s="276"/>
      <c r="AA396" s="276"/>
      <c r="AB396" s="276"/>
      <c r="AC396" s="276"/>
      <c r="AD396" s="276"/>
      <c r="AE396" s="276"/>
      <c r="AF396" s="276"/>
      <c r="AG396" s="276"/>
      <c r="AH396" s="276"/>
      <c r="AI396" s="276"/>
      <c r="AJ396" s="276"/>
      <c r="AK396" s="276"/>
      <c r="AL396" s="276"/>
      <c r="AM396" s="276"/>
      <c r="AN396" s="276"/>
    </row>
    <row r="397" spans="2:40" ht="18" customHeight="1" x14ac:dyDescent="0.2">
      <c r="B397" s="4" t="s">
        <v>258</v>
      </c>
      <c r="C397" s="80"/>
      <c r="D397" s="80"/>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80"/>
      <c r="AJ397" s="80"/>
      <c r="AK397" s="80"/>
      <c r="AL397" s="80"/>
      <c r="AM397" s="80"/>
      <c r="AN397" s="80"/>
    </row>
    <row r="398" spans="2:40" ht="18" customHeight="1" x14ac:dyDescent="0.2">
      <c r="C398" s="549">
        <v>1</v>
      </c>
      <c r="D398" s="551"/>
      <c r="E398" s="590" t="s">
        <v>563</v>
      </c>
      <c r="F398" s="591"/>
      <c r="G398" s="591"/>
      <c r="H398" s="591"/>
      <c r="I398" s="591"/>
      <c r="J398" s="591"/>
      <c r="K398" s="591"/>
      <c r="L398" s="591"/>
      <c r="M398" s="591"/>
      <c r="N398" s="591"/>
      <c r="O398" s="591"/>
      <c r="P398" s="591"/>
      <c r="Q398" s="591"/>
      <c r="R398" s="591"/>
      <c r="S398" s="591"/>
      <c r="T398" s="591"/>
      <c r="U398" s="591"/>
      <c r="V398" s="591"/>
      <c r="W398" s="591"/>
      <c r="X398" s="591"/>
      <c r="Y398" s="591"/>
      <c r="Z398" s="591"/>
      <c r="AA398" s="591"/>
      <c r="AB398" s="591"/>
      <c r="AC398" s="591"/>
      <c r="AD398" s="591"/>
      <c r="AE398" s="591"/>
      <c r="AF398" s="591"/>
      <c r="AG398" s="591"/>
      <c r="AH398" s="592"/>
      <c r="AI398" s="549"/>
      <c r="AJ398" s="550"/>
      <c r="AK398" s="550"/>
      <c r="AL398" s="550"/>
      <c r="AM398" s="550"/>
      <c r="AN398" s="551"/>
    </row>
    <row r="399" spans="2:40" ht="18" customHeight="1" x14ac:dyDescent="0.2">
      <c r="C399" s="569"/>
      <c r="D399" s="570"/>
      <c r="E399" s="628"/>
      <c r="F399" s="629"/>
      <c r="G399" s="629"/>
      <c r="H399" s="629"/>
      <c r="I399" s="629"/>
      <c r="J399" s="629"/>
      <c r="K399" s="629"/>
      <c r="L399" s="629"/>
      <c r="M399" s="629"/>
      <c r="N399" s="629"/>
      <c r="O399" s="629"/>
      <c r="P399" s="629"/>
      <c r="Q399" s="629"/>
      <c r="R399" s="629"/>
      <c r="S399" s="629"/>
      <c r="T399" s="629"/>
      <c r="U399" s="629"/>
      <c r="V399" s="629"/>
      <c r="W399" s="629"/>
      <c r="X399" s="629"/>
      <c r="Y399" s="629"/>
      <c r="Z399" s="629"/>
      <c r="AA399" s="629"/>
      <c r="AB399" s="629"/>
      <c r="AC399" s="629"/>
      <c r="AD399" s="629"/>
      <c r="AE399" s="629"/>
      <c r="AF399" s="629"/>
      <c r="AG399" s="629"/>
      <c r="AH399" s="630"/>
      <c r="AI399" s="569"/>
      <c r="AJ399" s="580"/>
      <c r="AK399" s="580"/>
      <c r="AL399" s="580"/>
      <c r="AM399" s="580"/>
      <c r="AN399" s="570"/>
    </row>
    <row r="400" spans="2:40" ht="18" customHeight="1" x14ac:dyDescent="0.2">
      <c r="C400" s="569"/>
      <c r="D400" s="570"/>
      <c r="E400" s="628"/>
      <c r="F400" s="629"/>
      <c r="G400" s="629"/>
      <c r="H400" s="629"/>
      <c r="I400" s="629"/>
      <c r="J400" s="629"/>
      <c r="K400" s="629"/>
      <c r="L400" s="629"/>
      <c r="M400" s="629"/>
      <c r="N400" s="629"/>
      <c r="O400" s="629"/>
      <c r="P400" s="629"/>
      <c r="Q400" s="629"/>
      <c r="R400" s="629"/>
      <c r="S400" s="629"/>
      <c r="T400" s="629"/>
      <c r="U400" s="629"/>
      <c r="V400" s="629"/>
      <c r="W400" s="629"/>
      <c r="X400" s="629"/>
      <c r="Y400" s="629"/>
      <c r="Z400" s="629"/>
      <c r="AA400" s="629"/>
      <c r="AB400" s="629"/>
      <c r="AC400" s="629"/>
      <c r="AD400" s="629"/>
      <c r="AE400" s="629"/>
      <c r="AF400" s="629"/>
      <c r="AG400" s="629"/>
      <c r="AH400" s="630"/>
      <c r="AI400" s="569"/>
      <c r="AJ400" s="580"/>
      <c r="AK400" s="580"/>
      <c r="AL400" s="580"/>
      <c r="AM400" s="580"/>
      <c r="AN400" s="570"/>
    </row>
    <row r="401" spans="2:40" ht="18" customHeight="1" x14ac:dyDescent="0.2">
      <c r="C401" s="552"/>
      <c r="D401" s="554"/>
      <c r="E401" s="593"/>
      <c r="F401" s="594"/>
      <c r="G401" s="594"/>
      <c r="H401" s="594"/>
      <c r="I401" s="594"/>
      <c r="J401" s="594"/>
      <c r="K401" s="594"/>
      <c r="L401" s="594"/>
      <c r="M401" s="594"/>
      <c r="N401" s="594"/>
      <c r="O401" s="594"/>
      <c r="P401" s="594"/>
      <c r="Q401" s="594"/>
      <c r="R401" s="594"/>
      <c r="S401" s="594"/>
      <c r="T401" s="594"/>
      <c r="U401" s="594"/>
      <c r="V401" s="594"/>
      <c r="W401" s="594"/>
      <c r="X401" s="594"/>
      <c r="Y401" s="594"/>
      <c r="Z401" s="594"/>
      <c r="AA401" s="594"/>
      <c r="AB401" s="594"/>
      <c r="AC401" s="594"/>
      <c r="AD401" s="594"/>
      <c r="AE401" s="594"/>
      <c r="AF401" s="594"/>
      <c r="AG401" s="594"/>
      <c r="AH401" s="595"/>
      <c r="AI401" s="552"/>
      <c r="AJ401" s="553"/>
      <c r="AK401" s="553"/>
      <c r="AL401" s="553"/>
      <c r="AM401" s="553"/>
      <c r="AN401" s="554"/>
    </row>
    <row r="402" spans="2:40" ht="18" customHeight="1" x14ac:dyDescent="0.2">
      <c r="C402" s="549">
        <v>2</v>
      </c>
      <c r="D402" s="551"/>
      <c r="E402" s="590" t="s">
        <v>564</v>
      </c>
      <c r="F402" s="591"/>
      <c r="G402" s="591"/>
      <c r="H402" s="591"/>
      <c r="I402" s="591"/>
      <c r="J402" s="591"/>
      <c r="K402" s="591"/>
      <c r="L402" s="591"/>
      <c r="M402" s="591"/>
      <c r="N402" s="591"/>
      <c r="O402" s="591"/>
      <c r="P402" s="591"/>
      <c r="Q402" s="591"/>
      <c r="R402" s="591"/>
      <c r="S402" s="591"/>
      <c r="T402" s="591"/>
      <c r="U402" s="591"/>
      <c r="V402" s="591"/>
      <c r="W402" s="591"/>
      <c r="X402" s="591"/>
      <c r="Y402" s="591"/>
      <c r="Z402" s="591"/>
      <c r="AA402" s="591"/>
      <c r="AB402" s="591"/>
      <c r="AC402" s="591"/>
      <c r="AD402" s="591"/>
      <c r="AE402" s="591"/>
      <c r="AF402" s="591"/>
      <c r="AG402" s="591"/>
      <c r="AH402" s="592"/>
      <c r="AI402" s="549"/>
      <c r="AJ402" s="550"/>
      <c r="AK402" s="550"/>
      <c r="AL402" s="550"/>
      <c r="AM402" s="550"/>
      <c r="AN402" s="551"/>
    </row>
    <row r="403" spans="2:40" ht="18" customHeight="1" x14ac:dyDescent="0.2">
      <c r="C403" s="552"/>
      <c r="D403" s="554"/>
      <c r="E403" s="593"/>
      <c r="F403" s="594"/>
      <c r="G403" s="594"/>
      <c r="H403" s="594"/>
      <c r="I403" s="594"/>
      <c r="J403" s="594"/>
      <c r="K403" s="594"/>
      <c r="L403" s="594"/>
      <c r="M403" s="594"/>
      <c r="N403" s="594"/>
      <c r="O403" s="594"/>
      <c r="P403" s="594"/>
      <c r="Q403" s="594"/>
      <c r="R403" s="594"/>
      <c r="S403" s="594"/>
      <c r="T403" s="594"/>
      <c r="U403" s="594"/>
      <c r="V403" s="594"/>
      <c r="W403" s="594"/>
      <c r="X403" s="594"/>
      <c r="Y403" s="594"/>
      <c r="Z403" s="594"/>
      <c r="AA403" s="594"/>
      <c r="AB403" s="594"/>
      <c r="AC403" s="594"/>
      <c r="AD403" s="594"/>
      <c r="AE403" s="594"/>
      <c r="AF403" s="594"/>
      <c r="AG403" s="594"/>
      <c r="AH403" s="595"/>
      <c r="AI403" s="552"/>
      <c r="AJ403" s="553"/>
      <c r="AK403" s="553"/>
      <c r="AL403" s="553"/>
      <c r="AM403" s="553"/>
      <c r="AN403" s="554"/>
    </row>
    <row r="404" spans="2:40" ht="18" customHeight="1" x14ac:dyDescent="0.2">
      <c r="C404" s="549">
        <v>3</v>
      </c>
      <c r="D404" s="551"/>
      <c r="E404" s="590" t="s">
        <v>565</v>
      </c>
      <c r="F404" s="591"/>
      <c r="G404" s="591"/>
      <c r="H404" s="591"/>
      <c r="I404" s="591"/>
      <c r="J404" s="591"/>
      <c r="K404" s="591"/>
      <c r="L404" s="591"/>
      <c r="M404" s="591"/>
      <c r="N404" s="591"/>
      <c r="O404" s="591"/>
      <c r="P404" s="591"/>
      <c r="Q404" s="591"/>
      <c r="R404" s="591"/>
      <c r="S404" s="591"/>
      <c r="T404" s="591"/>
      <c r="U404" s="591"/>
      <c r="V404" s="591"/>
      <c r="W404" s="591"/>
      <c r="X404" s="591"/>
      <c r="Y404" s="591"/>
      <c r="Z404" s="591"/>
      <c r="AA404" s="591"/>
      <c r="AB404" s="591"/>
      <c r="AC404" s="591"/>
      <c r="AD404" s="591"/>
      <c r="AE404" s="591"/>
      <c r="AF404" s="591"/>
      <c r="AG404" s="591"/>
      <c r="AH404" s="592"/>
      <c r="AI404" s="549"/>
      <c r="AJ404" s="550"/>
      <c r="AK404" s="550"/>
      <c r="AL404" s="550"/>
      <c r="AM404" s="550"/>
      <c r="AN404" s="551"/>
    </row>
    <row r="405" spans="2:40" ht="18" customHeight="1" x14ac:dyDescent="0.2">
      <c r="C405" s="552"/>
      <c r="D405" s="554"/>
      <c r="E405" s="593"/>
      <c r="F405" s="594"/>
      <c r="G405" s="594"/>
      <c r="H405" s="594"/>
      <c r="I405" s="594"/>
      <c r="J405" s="594"/>
      <c r="K405" s="594"/>
      <c r="L405" s="594"/>
      <c r="M405" s="594"/>
      <c r="N405" s="594"/>
      <c r="O405" s="594"/>
      <c r="P405" s="594"/>
      <c r="Q405" s="594"/>
      <c r="R405" s="594"/>
      <c r="S405" s="594"/>
      <c r="T405" s="594"/>
      <c r="U405" s="594"/>
      <c r="V405" s="594"/>
      <c r="W405" s="594"/>
      <c r="X405" s="594"/>
      <c r="Y405" s="594"/>
      <c r="Z405" s="594"/>
      <c r="AA405" s="594"/>
      <c r="AB405" s="594"/>
      <c r="AC405" s="594"/>
      <c r="AD405" s="594"/>
      <c r="AE405" s="594"/>
      <c r="AF405" s="594"/>
      <c r="AG405" s="594"/>
      <c r="AH405" s="595"/>
      <c r="AI405" s="552"/>
      <c r="AJ405" s="553"/>
      <c r="AK405" s="553"/>
      <c r="AL405" s="553"/>
      <c r="AM405" s="553"/>
      <c r="AN405" s="554"/>
    </row>
    <row r="406" spans="2:40" ht="18" customHeight="1" x14ac:dyDescent="0.2">
      <c r="C406" s="549">
        <v>4</v>
      </c>
      <c r="D406" s="551"/>
      <c r="E406" s="590" t="s">
        <v>566</v>
      </c>
      <c r="F406" s="591"/>
      <c r="G406" s="591"/>
      <c r="H406" s="591"/>
      <c r="I406" s="591"/>
      <c r="J406" s="591"/>
      <c r="K406" s="591"/>
      <c r="L406" s="591"/>
      <c r="M406" s="591"/>
      <c r="N406" s="591"/>
      <c r="O406" s="591"/>
      <c r="P406" s="591"/>
      <c r="Q406" s="591"/>
      <c r="R406" s="591"/>
      <c r="S406" s="591"/>
      <c r="T406" s="591"/>
      <c r="U406" s="591"/>
      <c r="V406" s="591"/>
      <c r="W406" s="591"/>
      <c r="X406" s="591"/>
      <c r="Y406" s="591"/>
      <c r="Z406" s="591"/>
      <c r="AA406" s="591"/>
      <c r="AB406" s="591"/>
      <c r="AC406" s="591"/>
      <c r="AD406" s="591"/>
      <c r="AE406" s="591"/>
      <c r="AF406" s="591"/>
      <c r="AG406" s="591"/>
      <c r="AH406" s="592"/>
      <c r="AI406" s="549"/>
      <c r="AJ406" s="550"/>
      <c r="AK406" s="550"/>
      <c r="AL406" s="550"/>
      <c r="AM406" s="550"/>
      <c r="AN406" s="551"/>
    </row>
    <row r="407" spans="2:40" ht="18" customHeight="1" x14ac:dyDescent="0.2">
      <c r="C407" s="552"/>
      <c r="D407" s="554"/>
      <c r="E407" s="593"/>
      <c r="F407" s="594"/>
      <c r="G407" s="594"/>
      <c r="H407" s="594"/>
      <c r="I407" s="594"/>
      <c r="J407" s="594"/>
      <c r="K407" s="594"/>
      <c r="L407" s="594"/>
      <c r="M407" s="594"/>
      <c r="N407" s="594"/>
      <c r="O407" s="594"/>
      <c r="P407" s="594"/>
      <c r="Q407" s="594"/>
      <c r="R407" s="594"/>
      <c r="S407" s="594"/>
      <c r="T407" s="594"/>
      <c r="U407" s="594"/>
      <c r="V407" s="594"/>
      <c r="W407" s="594"/>
      <c r="X407" s="594"/>
      <c r="Y407" s="594"/>
      <c r="Z407" s="594"/>
      <c r="AA407" s="594"/>
      <c r="AB407" s="594"/>
      <c r="AC407" s="594"/>
      <c r="AD407" s="594"/>
      <c r="AE407" s="594"/>
      <c r="AF407" s="594"/>
      <c r="AG407" s="594"/>
      <c r="AH407" s="595"/>
      <c r="AI407" s="552"/>
      <c r="AJ407" s="553"/>
      <c r="AK407" s="553"/>
      <c r="AL407" s="553"/>
      <c r="AM407" s="553"/>
      <c r="AN407" s="554"/>
    </row>
    <row r="408" spans="2:40" ht="10.199999999999999" customHeight="1" x14ac:dyDescent="0.2">
      <c r="C408" s="80"/>
      <c r="D408" s="80"/>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80"/>
      <c r="AJ408" s="80"/>
      <c r="AK408" s="80"/>
      <c r="AL408" s="80"/>
      <c r="AM408" s="80"/>
      <c r="AN408" s="80"/>
    </row>
    <row r="409" spans="2:40" ht="18" customHeight="1" x14ac:dyDescent="0.2">
      <c r="B409" s="4" t="s">
        <v>259</v>
      </c>
      <c r="C409" s="7"/>
      <c r="D409" s="7"/>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7"/>
      <c r="AJ409" s="7"/>
      <c r="AK409" s="7"/>
      <c r="AL409" s="7"/>
      <c r="AM409" s="7"/>
      <c r="AN409" s="7"/>
    </row>
    <row r="410" spans="2:40" ht="18" customHeight="1" x14ac:dyDescent="0.2">
      <c r="C410" s="549">
        <v>1</v>
      </c>
      <c r="D410" s="551"/>
      <c r="E410" s="540" t="s">
        <v>219</v>
      </c>
      <c r="F410" s="541"/>
      <c r="G410" s="541"/>
      <c r="H410" s="541"/>
      <c r="I410" s="541"/>
      <c r="J410" s="541"/>
      <c r="K410" s="541"/>
      <c r="L410" s="541"/>
      <c r="M410" s="541"/>
      <c r="N410" s="541"/>
      <c r="O410" s="541"/>
      <c r="P410" s="541"/>
      <c r="Q410" s="541"/>
      <c r="R410" s="541"/>
      <c r="S410" s="541"/>
      <c r="T410" s="541"/>
      <c r="U410" s="541"/>
      <c r="V410" s="541"/>
      <c r="W410" s="541"/>
      <c r="X410" s="541"/>
      <c r="Y410" s="541"/>
      <c r="Z410" s="541"/>
      <c r="AA410" s="541"/>
      <c r="AB410" s="541"/>
      <c r="AC410" s="541"/>
      <c r="AD410" s="541"/>
      <c r="AE410" s="541"/>
      <c r="AF410" s="541"/>
      <c r="AG410" s="541"/>
      <c r="AH410" s="542"/>
      <c r="AI410" s="549"/>
      <c r="AJ410" s="550"/>
      <c r="AK410" s="550"/>
      <c r="AL410" s="550"/>
      <c r="AM410" s="550"/>
      <c r="AN410" s="551"/>
    </row>
    <row r="411" spans="2:40" ht="18" customHeight="1" x14ac:dyDescent="0.2">
      <c r="C411" s="552"/>
      <c r="D411" s="554"/>
      <c r="E411" s="546"/>
      <c r="F411" s="547"/>
      <c r="G411" s="547"/>
      <c r="H411" s="547"/>
      <c r="I411" s="547"/>
      <c r="J411" s="547"/>
      <c r="K411" s="547"/>
      <c r="L411" s="547"/>
      <c r="M411" s="547"/>
      <c r="N411" s="547"/>
      <c r="O411" s="547"/>
      <c r="P411" s="547"/>
      <c r="Q411" s="547"/>
      <c r="R411" s="547"/>
      <c r="S411" s="547"/>
      <c r="T411" s="547"/>
      <c r="U411" s="547"/>
      <c r="V411" s="547"/>
      <c r="W411" s="547"/>
      <c r="X411" s="547"/>
      <c r="Y411" s="547"/>
      <c r="Z411" s="547"/>
      <c r="AA411" s="547"/>
      <c r="AB411" s="547"/>
      <c r="AC411" s="547"/>
      <c r="AD411" s="547"/>
      <c r="AE411" s="547"/>
      <c r="AF411" s="547"/>
      <c r="AG411" s="547"/>
      <c r="AH411" s="548"/>
      <c r="AI411" s="552"/>
      <c r="AJ411" s="553"/>
      <c r="AK411" s="553"/>
      <c r="AL411" s="553"/>
      <c r="AM411" s="553"/>
      <c r="AN411" s="554"/>
    </row>
    <row r="412" spans="2:40" ht="10.5" customHeight="1" x14ac:dyDescent="0.2">
      <c r="C412" s="7"/>
      <c r="D412" s="7"/>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1"/>
      <c r="AJ412" s="11"/>
      <c r="AK412" s="11"/>
      <c r="AL412" s="11"/>
      <c r="AM412" s="11"/>
      <c r="AN412" s="11"/>
    </row>
    <row r="413" spans="2:40" ht="18" customHeight="1" x14ac:dyDescent="0.2">
      <c r="B413" s="4" t="s">
        <v>261</v>
      </c>
    </row>
    <row r="414" spans="2:40" ht="18" customHeight="1" x14ac:dyDescent="0.2">
      <c r="C414" s="549">
        <v>1</v>
      </c>
      <c r="D414" s="551"/>
      <c r="E414" s="540" t="s">
        <v>220</v>
      </c>
      <c r="F414" s="541"/>
      <c r="G414" s="541"/>
      <c r="H414" s="541"/>
      <c r="I414" s="541"/>
      <c r="J414" s="541"/>
      <c r="K414" s="541"/>
      <c r="L414" s="541"/>
      <c r="M414" s="541"/>
      <c r="N414" s="541"/>
      <c r="O414" s="541"/>
      <c r="P414" s="541"/>
      <c r="Q414" s="541"/>
      <c r="R414" s="541"/>
      <c r="S414" s="541"/>
      <c r="T414" s="541"/>
      <c r="U414" s="541"/>
      <c r="V414" s="541"/>
      <c r="W414" s="541"/>
      <c r="X414" s="541"/>
      <c r="Y414" s="541"/>
      <c r="Z414" s="541"/>
      <c r="AA414" s="541"/>
      <c r="AB414" s="541"/>
      <c r="AC414" s="541"/>
      <c r="AD414" s="541"/>
      <c r="AE414" s="541"/>
      <c r="AF414" s="541"/>
      <c r="AG414" s="541"/>
      <c r="AH414" s="542"/>
      <c r="AI414" s="549"/>
      <c r="AJ414" s="550"/>
      <c r="AK414" s="550"/>
      <c r="AL414" s="550"/>
      <c r="AM414" s="550"/>
      <c r="AN414" s="551"/>
    </row>
    <row r="415" spans="2:40" ht="18" customHeight="1" x14ac:dyDescent="0.2">
      <c r="C415" s="552"/>
      <c r="D415" s="554"/>
      <c r="E415" s="546"/>
      <c r="F415" s="547"/>
      <c r="G415" s="547"/>
      <c r="H415" s="547"/>
      <c r="I415" s="547"/>
      <c r="J415" s="547"/>
      <c r="K415" s="547"/>
      <c r="L415" s="547"/>
      <c r="M415" s="547"/>
      <c r="N415" s="547"/>
      <c r="O415" s="547"/>
      <c r="P415" s="547"/>
      <c r="Q415" s="547"/>
      <c r="R415" s="547"/>
      <c r="S415" s="547"/>
      <c r="T415" s="547"/>
      <c r="U415" s="547"/>
      <c r="V415" s="547"/>
      <c r="W415" s="547"/>
      <c r="X415" s="547"/>
      <c r="Y415" s="547"/>
      <c r="Z415" s="547"/>
      <c r="AA415" s="547"/>
      <c r="AB415" s="547"/>
      <c r="AC415" s="547"/>
      <c r="AD415" s="547"/>
      <c r="AE415" s="547"/>
      <c r="AF415" s="547"/>
      <c r="AG415" s="547"/>
      <c r="AH415" s="548"/>
      <c r="AI415" s="552"/>
      <c r="AJ415" s="553"/>
      <c r="AK415" s="553"/>
      <c r="AL415" s="553"/>
      <c r="AM415" s="553"/>
      <c r="AN415" s="554"/>
    </row>
    <row r="416" spans="2:40" ht="18" customHeight="1" x14ac:dyDescent="0.2">
      <c r="C416" s="549">
        <v>2</v>
      </c>
      <c r="D416" s="551"/>
      <c r="E416" s="540" t="s">
        <v>232</v>
      </c>
      <c r="F416" s="541"/>
      <c r="G416" s="541"/>
      <c r="H416" s="541"/>
      <c r="I416" s="541"/>
      <c r="J416" s="541"/>
      <c r="K416" s="541"/>
      <c r="L416" s="541"/>
      <c r="M416" s="541"/>
      <c r="N416" s="541"/>
      <c r="O416" s="541"/>
      <c r="P416" s="541"/>
      <c r="Q416" s="541"/>
      <c r="R416" s="541"/>
      <c r="S416" s="541"/>
      <c r="T416" s="541"/>
      <c r="U416" s="541"/>
      <c r="V416" s="541"/>
      <c r="W416" s="541"/>
      <c r="X416" s="541"/>
      <c r="Y416" s="541"/>
      <c r="Z416" s="541"/>
      <c r="AA416" s="541"/>
      <c r="AB416" s="541"/>
      <c r="AC416" s="541"/>
      <c r="AD416" s="541"/>
      <c r="AE416" s="541"/>
      <c r="AF416" s="541"/>
      <c r="AG416" s="541"/>
      <c r="AH416" s="542"/>
      <c r="AI416" s="549"/>
      <c r="AJ416" s="550"/>
      <c r="AK416" s="550"/>
      <c r="AL416" s="550"/>
      <c r="AM416" s="550"/>
      <c r="AN416" s="551"/>
    </row>
    <row r="417" spans="2:40" ht="18" customHeight="1" x14ac:dyDescent="0.2">
      <c r="C417" s="552"/>
      <c r="D417" s="554"/>
      <c r="E417" s="546"/>
      <c r="F417" s="547"/>
      <c r="G417" s="547"/>
      <c r="H417" s="547"/>
      <c r="I417" s="547"/>
      <c r="J417" s="547"/>
      <c r="K417" s="547"/>
      <c r="L417" s="547"/>
      <c r="M417" s="547"/>
      <c r="N417" s="547"/>
      <c r="O417" s="547"/>
      <c r="P417" s="547"/>
      <c r="Q417" s="547"/>
      <c r="R417" s="547"/>
      <c r="S417" s="547"/>
      <c r="T417" s="547"/>
      <c r="U417" s="547"/>
      <c r="V417" s="547"/>
      <c r="W417" s="547"/>
      <c r="X417" s="547"/>
      <c r="Y417" s="547"/>
      <c r="Z417" s="547"/>
      <c r="AA417" s="547"/>
      <c r="AB417" s="547"/>
      <c r="AC417" s="547"/>
      <c r="AD417" s="547"/>
      <c r="AE417" s="547"/>
      <c r="AF417" s="547"/>
      <c r="AG417" s="547"/>
      <c r="AH417" s="548"/>
      <c r="AI417" s="552"/>
      <c r="AJ417" s="553"/>
      <c r="AK417" s="553"/>
      <c r="AL417" s="553"/>
      <c r="AM417" s="553"/>
      <c r="AN417" s="554"/>
    </row>
    <row r="418" spans="2:40" ht="17.25" customHeight="1" x14ac:dyDescent="0.2"/>
    <row r="419" spans="2:40" ht="18" customHeight="1" x14ac:dyDescent="0.2">
      <c r="B419" s="4" t="s">
        <v>635</v>
      </c>
    </row>
    <row r="420" spans="2:40" ht="18" customHeight="1" x14ac:dyDescent="0.2">
      <c r="C420" s="549">
        <v>1</v>
      </c>
      <c r="D420" s="551"/>
      <c r="E420" s="540" t="s">
        <v>636</v>
      </c>
      <c r="F420" s="541"/>
      <c r="G420" s="541"/>
      <c r="H420" s="541"/>
      <c r="I420" s="541"/>
      <c r="J420" s="541"/>
      <c r="K420" s="541"/>
      <c r="L420" s="541"/>
      <c r="M420" s="541"/>
      <c r="N420" s="541"/>
      <c r="O420" s="541"/>
      <c r="P420" s="541"/>
      <c r="Q420" s="541"/>
      <c r="R420" s="541"/>
      <c r="S420" s="541"/>
      <c r="T420" s="541"/>
      <c r="U420" s="541"/>
      <c r="V420" s="541"/>
      <c r="W420" s="541"/>
      <c r="X420" s="541"/>
      <c r="Y420" s="541"/>
      <c r="Z420" s="541"/>
      <c r="AA420" s="541"/>
      <c r="AB420" s="541"/>
      <c r="AC420" s="541"/>
      <c r="AD420" s="541"/>
      <c r="AE420" s="541"/>
      <c r="AF420" s="541"/>
      <c r="AG420" s="541"/>
      <c r="AH420" s="542"/>
      <c r="AI420" s="549"/>
      <c r="AJ420" s="550"/>
      <c r="AK420" s="550"/>
      <c r="AL420" s="550"/>
      <c r="AM420" s="550"/>
      <c r="AN420" s="551"/>
    </row>
    <row r="421" spans="2:40" ht="18" customHeight="1" x14ac:dyDescent="0.2">
      <c r="C421" s="569"/>
      <c r="D421" s="570"/>
      <c r="E421" s="543"/>
      <c r="F421" s="544"/>
      <c r="G421" s="544"/>
      <c r="H421" s="544"/>
      <c r="I421" s="544"/>
      <c r="J421" s="544"/>
      <c r="K421" s="544"/>
      <c r="L421" s="544"/>
      <c r="M421" s="544"/>
      <c r="N421" s="544"/>
      <c r="O421" s="544"/>
      <c r="P421" s="544"/>
      <c r="Q421" s="544"/>
      <c r="R421" s="544"/>
      <c r="S421" s="544"/>
      <c r="T421" s="544"/>
      <c r="U421" s="544"/>
      <c r="V421" s="544"/>
      <c r="W421" s="544"/>
      <c r="X421" s="544"/>
      <c r="Y421" s="544"/>
      <c r="Z421" s="544"/>
      <c r="AA421" s="544"/>
      <c r="AB421" s="544"/>
      <c r="AC421" s="544"/>
      <c r="AD421" s="544"/>
      <c r="AE421" s="544"/>
      <c r="AF421" s="544"/>
      <c r="AG421" s="544"/>
      <c r="AH421" s="545"/>
      <c r="AI421" s="569"/>
      <c r="AJ421" s="580"/>
      <c r="AK421" s="580"/>
      <c r="AL421" s="580"/>
      <c r="AM421" s="580"/>
      <c r="AN421" s="570"/>
    </row>
    <row r="422" spans="2:40" ht="18" customHeight="1" x14ac:dyDescent="0.2">
      <c r="C422" s="569"/>
      <c r="D422" s="570"/>
      <c r="E422" s="543"/>
      <c r="F422" s="544"/>
      <c r="G422" s="544"/>
      <c r="H422" s="544"/>
      <c r="I422" s="544"/>
      <c r="J422" s="544"/>
      <c r="K422" s="544"/>
      <c r="L422" s="544"/>
      <c r="M422" s="544"/>
      <c r="N422" s="544"/>
      <c r="O422" s="544"/>
      <c r="P422" s="544"/>
      <c r="Q422" s="544"/>
      <c r="R422" s="544"/>
      <c r="S422" s="544"/>
      <c r="T422" s="544"/>
      <c r="U422" s="544"/>
      <c r="V422" s="544"/>
      <c r="W422" s="544"/>
      <c r="X422" s="544"/>
      <c r="Y422" s="544"/>
      <c r="Z422" s="544"/>
      <c r="AA422" s="544"/>
      <c r="AB422" s="544"/>
      <c r="AC422" s="544"/>
      <c r="AD422" s="544"/>
      <c r="AE422" s="544"/>
      <c r="AF422" s="544"/>
      <c r="AG422" s="544"/>
      <c r="AH422" s="545"/>
      <c r="AI422" s="569"/>
      <c r="AJ422" s="580"/>
      <c r="AK422" s="580"/>
      <c r="AL422" s="580"/>
      <c r="AM422" s="580"/>
      <c r="AN422" s="570"/>
    </row>
    <row r="423" spans="2:40" ht="18" customHeight="1" x14ac:dyDescent="0.2">
      <c r="C423" s="569"/>
      <c r="D423" s="570"/>
      <c r="E423" s="543"/>
      <c r="F423" s="544"/>
      <c r="G423" s="544"/>
      <c r="H423" s="544"/>
      <c r="I423" s="544"/>
      <c r="J423" s="544"/>
      <c r="K423" s="544"/>
      <c r="L423" s="544"/>
      <c r="M423" s="544"/>
      <c r="N423" s="544"/>
      <c r="O423" s="544"/>
      <c r="P423" s="544"/>
      <c r="Q423" s="544"/>
      <c r="R423" s="544"/>
      <c r="S423" s="544"/>
      <c r="T423" s="544"/>
      <c r="U423" s="544"/>
      <c r="V423" s="544"/>
      <c r="W423" s="544"/>
      <c r="X423" s="544"/>
      <c r="Y423" s="544"/>
      <c r="Z423" s="544"/>
      <c r="AA423" s="544"/>
      <c r="AB423" s="544"/>
      <c r="AC423" s="544"/>
      <c r="AD423" s="544"/>
      <c r="AE423" s="544"/>
      <c r="AF423" s="544"/>
      <c r="AG423" s="544"/>
      <c r="AH423" s="545"/>
      <c r="AI423" s="569"/>
      <c r="AJ423" s="580"/>
      <c r="AK423" s="580"/>
      <c r="AL423" s="580"/>
      <c r="AM423" s="580"/>
      <c r="AN423" s="570"/>
    </row>
    <row r="424" spans="2:40" ht="18" customHeight="1" x14ac:dyDescent="0.2">
      <c r="C424" s="569"/>
      <c r="D424" s="570"/>
      <c r="E424" s="543"/>
      <c r="F424" s="544"/>
      <c r="G424" s="544"/>
      <c r="H424" s="544"/>
      <c r="I424" s="544"/>
      <c r="J424" s="544"/>
      <c r="K424" s="544"/>
      <c r="L424" s="544"/>
      <c r="M424" s="544"/>
      <c r="N424" s="544"/>
      <c r="O424" s="544"/>
      <c r="P424" s="544"/>
      <c r="Q424" s="544"/>
      <c r="R424" s="544"/>
      <c r="S424" s="544"/>
      <c r="T424" s="544"/>
      <c r="U424" s="544"/>
      <c r="V424" s="544"/>
      <c r="W424" s="544"/>
      <c r="X424" s="544"/>
      <c r="Y424" s="544"/>
      <c r="Z424" s="544"/>
      <c r="AA424" s="544"/>
      <c r="AB424" s="544"/>
      <c r="AC424" s="544"/>
      <c r="AD424" s="544"/>
      <c r="AE424" s="544"/>
      <c r="AF424" s="544"/>
      <c r="AG424" s="544"/>
      <c r="AH424" s="545"/>
      <c r="AI424" s="569"/>
      <c r="AJ424" s="580"/>
      <c r="AK424" s="580"/>
      <c r="AL424" s="580"/>
      <c r="AM424" s="580"/>
      <c r="AN424" s="570"/>
    </row>
    <row r="425" spans="2:40" ht="18" customHeight="1" x14ac:dyDescent="0.2">
      <c r="C425" s="569"/>
      <c r="D425" s="570"/>
      <c r="E425" s="543"/>
      <c r="F425" s="544"/>
      <c r="G425" s="544"/>
      <c r="H425" s="544"/>
      <c r="I425" s="544"/>
      <c r="J425" s="544"/>
      <c r="K425" s="544"/>
      <c r="L425" s="544"/>
      <c r="M425" s="544"/>
      <c r="N425" s="544"/>
      <c r="O425" s="544"/>
      <c r="P425" s="544"/>
      <c r="Q425" s="544"/>
      <c r="R425" s="544"/>
      <c r="S425" s="544"/>
      <c r="T425" s="544"/>
      <c r="U425" s="544"/>
      <c r="V425" s="544"/>
      <c r="W425" s="544"/>
      <c r="X425" s="544"/>
      <c r="Y425" s="544"/>
      <c r="Z425" s="544"/>
      <c r="AA425" s="544"/>
      <c r="AB425" s="544"/>
      <c r="AC425" s="544"/>
      <c r="AD425" s="544"/>
      <c r="AE425" s="544"/>
      <c r="AF425" s="544"/>
      <c r="AG425" s="544"/>
      <c r="AH425" s="545"/>
      <c r="AI425" s="569"/>
      <c r="AJ425" s="580"/>
      <c r="AK425" s="580"/>
      <c r="AL425" s="580"/>
      <c r="AM425" s="580"/>
      <c r="AN425" s="570"/>
    </row>
    <row r="426" spans="2:40" ht="18" customHeight="1" x14ac:dyDescent="0.2">
      <c r="C426" s="569"/>
      <c r="D426" s="570"/>
      <c r="E426" s="543"/>
      <c r="F426" s="544"/>
      <c r="G426" s="544"/>
      <c r="H426" s="544"/>
      <c r="I426" s="544"/>
      <c r="J426" s="544"/>
      <c r="K426" s="544"/>
      <c r="L426" s="544"/>
      <c r="M426" s="544"/>
      <c r="N426" s="544"/>
      <c r="O426" s="544"/>
      <c r="P426" s="544"/>
      <c r="Q426" s="544"/>
      <c r="R426" s="544"/>
      <c r="S426" s="544"/>
      <c r="T426" s="544"/>
      <c r="U426" s="544"/>
      <c r="V426" s="544"/>
      <c r="W426" s="544"/>
      <c r="X426" s="544"/>
      <c r="Y426" s="544"/>
      <c r="Z426" s="544"/>
      <c r="AA426" s="544"/>
      <c r="AB426" s="544"/>
      <c r="AC426" s="544"/>
      <c r="AD426" s="544"/>
      <c r="AE426" s="544"/>
      <c r="AF426" s="544"/>
      <c r="AG426" s="544"/>
      <c r="AH426" s="545"/>
      <c r="AI426" s="569"/>
      <c r="AJ426" s="580"/>
      <c r="AK426" s="580"/>
      <c r="AL426" s="580"/>
      <c r="AM426" s="580"/>
      <c r="AN426" s="570"/>
    </row>
    <row r="427" spans="2:40" ht="18" customHeight="1" x14ac:dyDescent="0.2">
      <c r="C427" s="552"/>
      <c r="D427" s="554"/>
      <c r="E427" s="546"/>
      <c r="F427" s="547"/>
      <c r="G427" s="547"/>
      <c r="H427" s="547"/>
      <c r="I427" s="547"/>
      <c r="J427" s="547"/>
      <c r="K427" s="547"/>
      <c r="L427" s="547"/>
      <c r="M427" s="547"/>
      <c r="N427" s="547"/>
      <c r="O427" s="547"/>
      <c r="P427" s="547"/>
      <c r="Q427" s="547"/>
      <c r="R427" s="547"/>
      <c r="S427" s="547"/>
      <c r="T427" s="547"/>
      <c r="U427" s="547"/>
      <c r="V427" s="547"/>
      <c r="W427" s="547"/>
      <c r="X427" s="547"/>
      <c r="Y427" s="547"/>
      <c r="Z427" s="547"/>
      <c r="AA427" s="547"/>
      <c r="AB427" s="547"/>
      <c r="AC427" s="547"/>
      <c r="AD427" s="547"/>
      <c r="AE427" s="547"/>
      <c r="AF427" s="547"/>
      <c r="AG427" s="547"/>
      <c r="AH427" s="548"/>
      <c r="AI427" s="552"/>
      <c r="AJ427" s="553"/>
      <c r="AK427" s="553"/>
      <c r="AL427" s="553"/>
      <c r="AM427" s="553"/>
      <c r="AN427" s="554"/>
    </row>
    <row r="428" spans="2:40" ht="18" customHeight="1" x14ac:dyDescent="0.2">
      <c r="C428" s="549">
        <v>2</v>
      </c>
      <c r="D428" s="551"/>
      <c r="E428" s="540" t="s">
        <v>637</v>
      </c>
      <c r="F428" s="541"/>
      <c r="G428" s="541"/>
      <c r="H428" s="541"/>
      <c r="I428" s="541"/>
      <c r="J428" s="541"/>
      <c r="K428" s="541"/>
      <c r="L428" s="541"/>
      <c r="M428" s="541"/>
      <c r="N428" s="541"/>
      <c r="O428" s="541"/>
      <c r="P428" s="541"/>
      <c r="Q428" s="541"/>
      <c r="R428" s="541"/>
      <c r="S428" s="541"/>
      <c r="T428" s="541"/>
      <c r="U428" s="541"/>
      <c r="V428" s="541"/>
      <c r="W428" s="541"/>
      <c r="X428" s="541"/>
      <c r="Y428" s="541"/>
      <c r="Z428" s="541"/>
      <c r="AA428" s="541"/>
      <c r="AB428" s="541"/>
      <c r="AC428" s="541"/>
      <c r="AD428" s="541"/>
      <c r="AE428" s="541"/>
      <c r="AF428" s="541"/>
      <c r="AG428" s="541"/>
      <c r="AH428" s="542"/>
      <c r="AI428" s="549"/>
      <c r="AJ428" s="550"/>
      <c r="AK428" s="550"/>
      <c r="AL428" s="550"/>
      <c r="AM428" s="550"/>
      <c r="AN428" s="551"/>
    </row>
    <row r="429" spans="2:40" ht="18" customHeight="1" x14ac:dyDescent="0.2">
      <c r="C429" s="569"/>
      <c r="D429" s="570"/>
      <c r="E429" s="543"/>
      <c r="F429" s="544"/>
      <c r="G429" s="544"/>
      <c r="H429" s="544"/>
      <c r="I429" s="544"/>
      <c r="J429" s="544"/>
      <c r="K429" s="544"/>
      <c r="L429" s="544"/>
      <c r="M429" s="544"/>
      <c r="N429" s="544"/>
      <c r="O429" s="544"/>
      <c r="P429" s="544"/>
      <c r="Q429" s="544"/>
      <c r="R429" s="544"/>
      <c r="S429" s="544"/>
      <c r="T429" s="544"/>
      <c r="U429" s="544"/>
      <c r="V429" s="544"/>
      <c r="W429" s="544"/>
      <c r="X429" s="544"/>
      <c r="Y429" s="544"/>
      <c r="Z429" s="544"/>
      <c r="AA429" s="544"/>
      <c r="AB429" s="544"/>
      <c r="AC429" s="544"/>
      <c r="AD429" s="544"/>
      <c r="AE429" s="544"/>
      <c r="AF429" s="544"/>
      <c r="AG429" s="544"/>
      <c r="AH429" s="545"/>
      <c r="AI429" s="569"/>
      <c r="AJ429" s="580"/>
      <c r="AK429" s="580"/>
      <c r="AL429" s="580"/>
      <c r="AM429" s="580"/>
      <c r="AN429" s="570"/>
    </row>
    <row r="430" spans="2:40" ht="18" customHeight="1" x14ac:dyDescent="0.2">
      <c r="C430" s="552"/>
      <c r="D430" s="554"/>
      <c r="E430" s="546"/>
      <c r="F430" s="547"/>
      <c r="G430" s="547"/>
      <c r="H430" s="547"/>
      <c r="I430" s="547"/>
      <c r="J430" s="547"/>
      <c r="K430" s="547"/>
      <c r="L430" s="547"/>
      <c r="M430" s="547"/>
      <c r="N430" s="547"/>
      <c r="O430" s="547"/>
      <c r="P430" s="547"/>
      <c r="Q430" s="547"/>
      <c r="R430" s="547"/>
      <c r="S430" s="547"/>
      <c r="T430" s="547"/>
      <c r="U430" s="547"/>
      <c r="V430" s="547"/>
      <c r="W430" s="547"/>
      <c r="X430" s="547"/>
      <c r="Y430" s="547"/>
      <c r="Z430" s="547"/>
      <c r="AA430" s="547"/>
      <c r="AB430" s="547"/>
      <c r="AC430" s="547"/>
      <c r="AD430" s="547"/>
      <c r="AE430" s="547"/>
      <c r="AF430" s="547"/>
      <c r="AG430" s="547"/>
      <c r="AH430" s="548"/>
      <c r="AI430" s="552"/>
      <c r="AJ430" s="553"/>
      <c r="AK430" s="553"/>
      <c r="AL430" s="553"/>
      <c r="AM430" s="553"/>
      <c r="AN430" s="554"/>
    </row>
  </sheetData>
  <mergeCells count="460">
    <mergeCell ref="C420:D427"/>
    <mergeCell ref="E420:AH427"/>
    <mergeCell ref="AI420:AN427"/>
    <mergeCell ref="C428:D430"/>
    <mergeCell ref="E428:AH430"/>
    <mergeCell ref="AI428:AN430"/>
    <mergeCell ref="C370:D371"/>
    <mergeCell ref="E370:AH371"/>
    <mergeCell ref="E357:AN358"/>
    <mergeCell ref="C361:D362"/>
    <mergeCell ref="E361:AH362"/>
    <mergeCell ref="AI370:AN371"/>
    <mergeCell ref="AI365:AN367"/>
    <mergeCell ref="AI361:AN362"/>
    <mergeCell ref="E381:AN382"/>
    <mergeCell ref="C398:D401"/>
    <mergeCell ref="E398:AH401"/>
    <mergeCell ref="AI398:AN401"/>
    <mergeCell ref="C402:D403"/>
    <mergeCell ref="E402:AH403"/>
    <mergeCell ref="AI402:AN403"/>
    <mergeCell ref="C372:D373"/>
    <mergeCell ref="E372:AH373"/>
    <mergeCell ref="AI372:AN373"/>
    <mergeCell ref="E365:AH367"/>
    <mergeCell ref="AO230:BX230"/>
    <mergeCell ref="I220:AN220"/>
    <mergeCell ref="I221:AN221"/>
    <mergeCell ref="I222:AN222"/>
    <mergeCell ref="I223:AN223"/>
    <mergeCell ref="I224:AN224"/>
    <mergeCell ref="I225:AN225"/>
    <mergeCell ref="I226:AN226"/>
    <mergeCell ref="I227:AN227"/>
    <mergeCell ref="I228:AN228"/>
    <mergeCell ref="I229:AN229"/>
    <mergeCell ref="I230:AN230"/>
    <mergeCell ref="AI302:AN303"/>
    <mergeCell ref="AI300:AN301"/>
    <mergeCell ref="R264:AN264"/>
    <mergeCell ref="R258:AN258"/>
    <mergeCell ref="R267:AN267"/>
    <mergeCell ref="AI239:AN240"/>
    <mergeCell ref="R268:AN268"/>
    <mergeCell ref="AB306:AN307"/>
    <mergeCell ref="D271:J271"/>
    <mergeCell ref="E157:AH158"/>
    <mergeCell ref="E159:AH161"/>
    <mergeCell ref="E162:AH163"/>
    <mergeCell ref="E164:AH169"/>
    <mergeCell ref="E170:AH171"/>
    <mergeCell ref="AO226:BX226"/>
    <mergeCell ref="AO227:BX227"/>
    <mergeCell ref="AO228:BX228"/>
    <mergeCell ref="AO229:BX229"/>
    <mergeCell ref="E172:AH173"/>
    <mergeCell ref="F220:G220"/>
    <mergeCell ref="F221:G221"/>
    <mergeCell ref="F222:G222"/>
    <mergeCell ref="F223:G223"/>
    <mergeCell ref="AI199:AN200"/>
    <mergeCell ref="AI191:AN196"/>
    <mergeCell ref="AI143:AN145"/>
    <mergeCell ref="AI146:AN149"/>
    <mergeCell ref="AI150:AN152"/>
    <mergeCell ref="AI153:AN154"/>
    <mergeCell ref="AI155:AN156"/>
    <mergeCell ref="AI157:AN158"/>
    <mergeCell ref="AI159:AN161"/>
    <mergeCell ref="AO225:BX225"/>
    <mergeCell ref="AO220:BX220"/>
    <mergeCell ref="AO221:BX221"/>
    <mergeCell ref="AO222:BX222"/>
    <mergeCell ref="AO223:BX223"/>
    <mergeCell ref="AO224:BX224"/>
    <mergeCell ref="AI176:AN178"/>
    <mergeCell ref="AI162:AN163"/>
    <mergeCell ref="AI164:AN169"/>
    <mergeCell ref="AI170:AN171"/>
    <mergeCell ref="AI172:AN173"/>
    <mergeCell ref="AI187:AN188"/>
    <mergeCell ref="AI185:AN186"/>
    <mergeCell ref="AI183:AN184"/>
    <mergeCell ref="AI181:AN182"/>
    <mergeCell ref="AI179:AN180"/>
    <mergeCell ref="AI203:AN204"/>
    <mergeCell ref="AI6:AN6"/>
    <mergeCell ref="E78:AN80"/>
    <mergeCell ref="E139:AN140"/>
    <mergeCell ref="AI103:AN104"/>
    <mergeCell ref="AI105:AN107"/>
    <mergeCell ref="AI132:AN133"/>
    <mergeCell ref="AI130:AN131"/>
    <mergeCell ref="AI128:AN129"/>
    <mergeCell ref="AI126:AN127"/>
    <mergeCell ref="AI118:AN120"/>
    <mergeCell ref="AI115:AN117"/>
    <mergeCell ref="AI113:AN114"/>
    <mergeCell ref="E42:AN44"/>
    <mergeCell ref="E121:AH123"/>
    <mergeCell ref="AI121:AN123"/>
    <mergeCell ref="E124:AH125"/>
    <mergeCell ref="AI124:AN125"/>
    <mergeCell ref="C277:D279"/>
    <mergeCell ref="E277:AH279"/>
    <mergeCell ref="AI290:AN291"/>
    <mergeCell ref="AI277:AN279"/>
    <mergeCell ref="C272:D274"/>
    <mergeCell ref="C261:C271"/>
    <mergeCell ref="D267:J267"/>
    <mergeCell ref="K267:Q267"/>
    <mergeCell ref="E272:AH274"/>
    <mergeCell ref="AI272:AN274"/>
    <mergeCell ref="D269:J269"/>
    <mergeCell ref="K269:Q269"/>
    <mergeCell ref="R269:AN269"/>
    <mergeCell ref="D270:J270"/>
    <mergeCell ref="K270:Q270"/>
    <mergeCell ref="R270:AN270"/>
    <mergeCell ref="D265:J265"/>
    <mergeCell ref="K265:Q265"/>
    <mergeCell ref="R265:AN265"/>
    <mergeCell ref="D266:J266"/>
    <mergeCell ref="R263:AN263"/>
    <mergeCell ref="D264:J264"/>
    <mergeCell ref="D268:J268"/>
    <mergeCell ref="K268:Q268"/>
    <mergeCell ref="AI416:AN417"/>
    <mergeCell ref="AI414:AN415"/>
    <mergeCell ref="AI410:AN411"/>
    <mergeCell ref="AI389:AN392"/>
    <mergeCell ref="AI376:AN377"/>
    <mergeCell ref="C416:D417"/>
    <mergeCell ref="E416:AH417"/>
    <mergeCell ref="C414:D415"/>
    <mergeCell ref="E414:AH415"/>
    <mergeCell ref="C389:D392"/>
    <mergeCell ref="E389:AH392"/>
    <mergeCell ref="C410:D411"/>
    <mergeCell ref="E410:AH411"/>
    <mergeCell ref="C378:D382"/>
    <mergeCell ref="E378:AN379"/>
    <mergeCell ref="E380:AN380"/>
    <mergeCell ref="C387:D388"/>
    <mergeCell ref="E387:AH388"/>
    <mergeCell ref="AI387:AN388"/>
    <mergeCell ref="C393:D395"/>
    <mergeCell ref="E393:AH395"/>
    <mergeCell ref="AI393:AN395"/>
    <mergeCell ref="C404:D405"/>
    <mergeCell ref="E404:AH405"/>
    <mergeCell ref="K271:Q271"/>
    <mergeCell ref="R271:AN271"/>
    <mergeCell ref="C374:D375"/>
    <mergeCell ref="E374:AH375"/>
    <mergeCell ref="AI374:AN375"/>
    <mergeCell ref="C385:D386"/>
    <mergeCell ref="E385:AH386"/>
    <mergeCell ref="AI385:AN386"/>
    <mergeCell ref="C376:D377"/>
    <mergeCell ref="E376:AH377"/>
    <mergeCell ref="C353:D354"/>
    <mergeCell ref="E353:AH354"/>
    <mergeCell ref="C339:D343"/>
    <mergeCell ref="E339:AH343"/>
    <mergeCell ref="C330:D333"/>
    <mergeCell ref="E330:AN331"/>
    <mergeCell ref="AI339:AN343"/>
    <mergeCell ref="E344:AN345"/>
    <mergeCell ref="C348:D349"/>
    <mergeCell ref="E348:AH349"/>
    <mergeCell ref="AI353:AN354"/>
    <mergeCell ref="E334:AN336"/>
    <mergeCell ref="E312:AH313"/>
    <mergeCell ref="C304:D305"/>
    <mergeCell ref="E304:AH305"/>
    <mergeCell ref="C306:D307"/>
    <mergeCell ref="C308:D309"/>
    <mergeCell ref="E308:AH309"/>
    <mergeCell ref="AI350:AN352"/>
    <mergeCell ref="AI348:AN349"/>
    <mergeCell ref="AI326:AN327"/>
    <mergeCell ref="AI324:AN325"/>
    <mergeCell ref="AI312:AN313"/>
    <mergeCell ref="AI304:AN305"/>
    <mergeCell ref="F332:G332"/>
    <mergeCell ref="C312:D313"/>
    <mergeCell ref="R332:Y332"/>
    <mergeCell ref="F333:G333"/>
    <mergeCell ref="R333:Y333"/>
    <mergeCell ref="C350:D352"/>
    <mergeCell ref="E350:AH352"/>
    <mergeCell ref="AI308:AN309"/>
    <mergeCell ref="E306:AA307"/>
    <mergeCell ref="K266:Q266"/>
    <mergeCell ref="R266:AN266"/>
    <mergeCell ref="D263:J263"/>
    <mergeCell ref="K264:Q264"/>
    <mergeCell ref="K263:Q263"/>
    <mergeCell ref="D260:J260"/>
    <mergeCell ref="K260:Q260"/>
    <mergeCell ref="R260:AN260"/>
    <mergeCell ref="D261:J261"/>
    <mergeCell ref="K261:Q261"/>
    <mergeCell ref="R261:AN261"/>
    <mergeCell ref="D262:J262"/>
    <mergeCell ref="K262:Q262"/>
    <mergeCell ref="R262:AN262"/>
    <mergeCell ref="D259:J259"/>
    <mergeCell ref="K259:Q259"/>
    <mergeCell ref="R259:AN259"/>
    <mergeCell ref="D256:J256"/>
    <mergeCell ref="K256:Q256"/>
    <mergeCell ref="R256:AN256"/>
    <mergeCell ref="D257:J257"/>
    <mergeCell ref="K257:Q257"/>
    <mergeCell ref="R257:AN257"/>
    <mergeCell ref="C241:D245"/>
    <mergeCell ref="E241:AH245"/>
    <mergeCell ref="AI241:AN245"/>
    <mergeCell ref="C250:C260"/>
    <mergeCell ref="D250:J250"/>
    <mergeCell ref="K250:Q250"/>
    <mergeCell ref="R250:AN250"/>
    <mergeCell ref="D251:J251"/>
    <mergeCell ref="K251:Q251"/>
    <mergeCell ref="R251:AN251"/>
    <mergeCell ref="D254:J254"/>
    <mergeCell ref="K254:Q254"/>
    <mergeCell ref="R254:AN254"/>
    <mergeCell ref="D255:J255"/>
    <mergeCell ref="K255:Q255"/>
    <mergeCell ref="R255:AN255"/>
    <mergeCell ref="D252:J252"/>
    <mergeCell ref="K252:Q252"/>
    <mergeCell ref="R252:AN252"/>
    <mergeCell ref="D253:J253"/>
    <mergeCell ref="K253:Q253"/>
    <mergeCell ref="R253:AN253"/>
    <mergeCell ref="D258:J258"/>
    <mergeCell ref="K258:Q258"/>
    <mergeCell ref="C235:D236"/>
    <mergeCell ref="E235:AH236"/>
    <mergeCell ref="AI235:AN236"/>
    <mergeCell ref="C239:D240"/>
    <mergeCell ref="E239:AH240"/>
    <mergeCell ref="C231:D232"/>
    <mergeCell ref="E231:AH232"/>
    <mergeCell ref="AI231:AN232"/>
    <mergeCell ref="C233:D234"/>
    <mergeCell ref="E233:AH234"/>
    <mergeCell ref="AI233:AN234"/>
    <mergeCell ref="C218:D230"/>
    <mergeCell ref="E218:AN219"/>
    <mergeCell ref="C209:D211"/>
    <mergeCell ref="E209:AH211"/>
    <mergeCell ref="AI209:AN211"/>
    <mergeCell ref="E212:AN213"/>
    <mergeCell ref="C216:D217"/>
    <mergeCell ref="E216:AH217"/>
    <mergeCell ref="AI216:AN217"/>
    <mergeCell ref="F225:G225"/>
    <mergeCell ref="F226:G226"/>
    <mergeCell ref="F227:G227"/>
    <mergeCell ref="F228:G228"/>
    <mergeCell ref="F229:G229"/>
    <mergeCell ref="F230:G230"/>
    <mergeCell ref="F224:G224"/>
    <mergeCell ref="C205:D206"/>
    <mergeCell ref="E205:AH206"/>
    <mergeCell ref="AI205:AN206"/>
    <mergeCell ref="C207:D208"/>
    <mergeCell ref="E207:AH208"/>
    <mergeCell ref="AI207:AN208"/>
    <mergeCell ref="C199:D200"/>
    <mergeCell ref="E199:AH200"/>
    <mergeCell ref="C203:D204"/>
    <mergeCell ref="E203:AH204"/>
    <mergeCell ref="C187:D188"/>
    <mergeCell ref="E187:AH188"/>
    <mergeCell ref="C191:D196"/>
    <mergeCell ref="E191:AH196"/>
    <mergeCell ref="C183:D184"/>
    <mergeCell ref="E183:AH184"/>
    <mergeCell ref="C185:D186"/>
    <mergeCell ref="E185:AH186"/>
    <mergeCell ref="C179:D180"/>
    <mergeCell ref="E179:AH180"/>
    <mergeCell ref="C181:D182"/>
    <mergeCell ref="E181:AH182"/>
    <mergeCell ref="C176:D178"/>
    <mergeCell ref="E176:AH178"/>
    <mergeCell ref="C134:D135"/>
    <mergeCell ref="E134:AH135"/>
    <mergeCell ref="AI134:AN135"/>
    <mergeCell ref="C136:D140"/>
    <mergeCell ref="E136:AN137"/>
    <mergeCell ref="E138:I138"/>
    <mergeCell ref="C143:D145"/>
    <mergeCell ref="C146:D149"/>
    <mergeCell ref="C150:D152"/>
    <mergeCell ref="C153:D154"/>
    <mergeCell ref="C155:D156"/>
    <mergeCell ref="C157:D158"/>
    <mergeCell ref="C159:D161"/>
    <mergeCell ref="C170:D171"/>
    <mergeCell ref="C162:D163"/>
    <mergeCell ref="C164:D169"/>
    <mergeCell ref="C172:D173"/>
    <mergeCell ref="E143:AH145"/>
    <mergeCell ref="E146:AH149"/>
    <mergeCell ref="E150:AH152"/>
    <mergeCell ref="E153:AH154"/>
    <mergeCell ref="E155:AH156"/>
    <mergeCell ref="C130:D131"/>
    <mergeCell ref="E130:AH131"/>
    <mergeCell ref="C132:D133"/>
    <mergeCell ref="E132:AH133"/>
    <mergeCell ref="C126:D127"/>
    <mergeCell ref="E126:AH127"/>
    <mergeCell ref="C128:D129"/>
    <mergeCell ref="E128:AH129"/>
    <mergeCell ref="C115:D117"/>
    <mergeCell ref="E115:AH117"/>
    <mergeCell ref="C118:D120"/>
    <mergeCell ref="E118:AH120"/>
    <mergeCell ref="C121:D123"/>
    <mergeCell ref="C124:D125"/>
    <mergeCell ref="C110:D112"/>
    <mergeCell ref="E110:AH112"/>
    <mergeCell ref="C113:D114"/>
    <mergeCell ref="E113:AH114"/>
    <mergeCell ref="C88:D89"/>
    <mergeCell ref="E88:AH89"/>
    <mergeCell ref="AI88:AN89"/>
    <mergeCell ref="C90:D91"/>
    <mergeCell ref="E90:AH91"/>
    <mergeCell ref="AI90:AN91"/>
    <mergeCell ref="C94:D95"/>
    <mergeCell ref="C96:D97"/>
    <mergeCell ref="C98:D102"/>
    <mergeCell ref="C103:D104"/>
    <mergeCell ref="C105:D107"/>
    <mergeCell ref="AI110:AN112"/>
    <mergeCell ref="E105:AH107"/>
    <mergeCell ref="E103:AH104"/>
    <mergeCell ref="E98:AH102"/>
    <mergeCell ref="E96:AH97"/>
    <mergeCell ref="E94:AH95"/>
    <mergeCell ref="AI94:AN95"/>
    <mergeCell ref="AI96:AN97"/>
    <mergeCell ref="AI98:AN102"/>
    <mergeCell ref="C76:D77"/>
    <mergeCell ref="E76:AH77"/>
    <mergeCell ref="AI76:AN77"/>
    <mergeCell ref="C83:D85"/>
    <mergeCell ref="E83:AH85"/>
    <mergeCell ref="AI83:AN85"/>
    <mergeCell ref="C72:D73"/>
    <mergeCell ref="E72:AH73"/>
    <mergeCell ref="AI72:AN73"/>
    <mergeCell ref="C74:D75"/>
    <mergeCell ref="E74:AH75"/>
    <mergeCell ref="AI74:AN75"/>
    <mergeCell ref="C64:D67"/>
    <mergeCell ref="E64:AH67"/>
    <mergeCell ref="AI64:AN67"/>
    <mergeCell ref="C70:D71"/>
    <mergeCell ref="E70:AH71"/>
    <mergeCell ref="AI70:AN71"/>
    <mergeCell ref="C56:D57"/>
    <mergeCell ref="E56:AH57"/>
    <mergeCell ref="AI56:AN57"/>
    <mergeCell ref="C60:D61"/>
    <mergeCell ref="E60:AH61"/>
    <mergeCell ref="AI60:AN61"/>
    <mergeCell ref="C47:D48"/>
    <mergeCell ref="E47:AH48"/>
    <mergeCell ref="AI47:AN48"/>
    <mergeCell ref="C51:D53"/>
    <mergeCell ref="E51:AH53"/>
    <mergeCell ref="AI51:AN53"/>
    <mergeCell ref="C33:D36"/>
    <mergeCell ref="E33:AH36"/>
    <mergeCell ref="AI33:AN36"/>
    <mergeCell ref="C39:D41"/>
    <mergeCell ref="E39:AH41"/>
    <mergeCell ref="AI39:AN41"/>
    <mergeCell ref="A1:B2"/>
    <mergeCell ref="C1:AN2"/>
    <mergeCell ref="C7:D8"/>
    <mergeCell ref="E7:AH8"/>
    <mergeCell ref="AI7:AN8"/>
    <mergeCell ref="C26:D27"/>
    <mergeCell ref="E26:AH27"/>
    <mergeCell ref="AI26:AN27"/>
    <mergeCell ref="C30:D32"/>
    <mergeCell ref="E30:AH32"/>
    <mergeCell ref="AI30:AN32"/>
    <mergeCell ref="C20:D23"/>
    <mergeCell ref="E20:AH23"/>
    <mergeCell ref="AI20:AN23"/>
    <mergeCell ref="C16:D17"/>
    <mergeCell ref="E16:AH17"/>
    <mergeCell ref="AI16:AN17"/>
    <mergeCell ref="C9:D11"/>
    <mergeCell ref="E9:AH11"/>
    <mergeCell ref="AI9:AN11"/>
    <mergeCell ref="C12:D13"/>
    <mergeCell ref="E12:AH13"/>
    <mergeCell ref="AI12:AN13"/>
    <mergeCell ref="AD4:AN5"/>
    <mergeCell ref="C286:D287"/>
    <mergeCell ref="E286:AH287"/>
    <mergeCell ref="AI286:AN287"/>
    <mergeCell ref="C280:D281"/>
    <mergeCell ref="E280:AH281"/>
    <mergeCell ref="AI280:AN281"/>
    <mergeCell ref="C282:D283"/>
    <mergeCell ref="E282:AH283"/>
    <mergeCell ref="AI282:AN283"/>
    <mergeCell ref="C290:D291"/>
    <mergeCell ref="E290:AH291"/>
    <mergeCell ref="C292:D293"/>
    <mergeCell ref="C300:D301"/>
    <mergeCell ref="E300:AH301"/>
    <mergeCell ref="C302:D303"/>
    <mergeCell ref="E302:AH303"/>
    <mergeCell ref="C294:D299"/>
    <mergeCell ref="G295:K295"/>
    <mergeCell ref="G296:K296"/>
    <mergeCell ref="G297:K297"/>
    <mergeCell ref="G298:K298"/>
    <mergeCell ref="G299:K299"/>
    <mergeCell ref="E292:AA293"/>
    <mergeCell ref="AB292:AN293"/>
    <mergeCell ref="AI404:AN405"/>
    <mergeCell ref="AI406:AN407"/>
    <mergeCell ref="E406:AH407"/>
    <mergeCell ref="C406:D407"/>
    <mergeCell ref="AI314:AN316"/>
    <mergeCell ref="C317:D318"/>
    <mergeCell ref="E317:AH318"/>
    <mergeCell ref="AI317:AN318"/>
    <mergeCell ref="C319:D321"/>
    <mergeCell ref="E319:AH321"/>
    <mergeCell ref="AI319:AN321"/>
    <mergeCell ref="E355:AH356"/>
    <mergeCell ref="AI355:AN356"/>
    <mergeCell ref="C324:D325"/>
    <mergeCell ref="E324:AH325"/>
    <mergeCell ref="C326:D327"/>
    <mergeCell ref="E326:AH327"/>
    <mergeCell ref="C314:D316"/>
    <mergeCell ref="E314:AH316"/>
    <mergeCell ref="C328:D329"/>
    <mergeCell ref="E328:AH329"/>
    <mergeCell ref="AI328:AN329"/>
    <mergeCell ref="C355:D356"/>
    <mergeCell ref="C365:D367"/>
  </mergeCells>
  <phoneticPr fontId="2"/>
  <dataValidations count="3">
    <dataValidation type="list" allowBlank="1" showInputMessage="1" showErrorMessage="1" sqref="AI7:AN13 AI16:AN17 AI26:AN27 AI39:AN41 AI51:AN53 AI83:AN85 AI64:AN67 AI176:AN188 AI199:AN200 AI203:AN211 AI170:AN173 AI231:AN236 AI239:AN245 AI272:AN274 AI290:AN291 AI277:AN284 AI216:AN217 AI339:AN343 AI348:AN356 AI361:AN362 AI365:AN367 AI370:AN377 AI410:AN411 AI414:AN417 AI56:AN57 AI60:AN61 AI70:AN77 AI20:AN23 AI30:AN36 AI47:AN48 AI96 AI98 AI103 AI105 AJ143:AN145 AI143:AI147 AI300:AN305 AI308:AN309 AI286:AN287 AI385:AN395 AI324:AN329 AI150:AI164 AJ150:AN163 AI408:AN408 AI398:AI400 AI402 AI404 AI406 AI110:AN135 AI312:AN321 AI420:AN430 AJ88:AN93 AI88:AI94" xr:uid="{00000000-0002-0000-0200-000000000000}">
      <formula1>"はい,いいえ"</formula1>
    </dataValidation>
    <dataValidation type="list" allowBlank="1" showInputMessage="1" sqref="AI191:AN196" xr:uid="{00000000-0002-0000-0200-000001000000}">
      <formula1>"はい,いいえ"</formula1>
    </dataValidation>
    <dataValidation type="list" allowBlank="1" showInputMessage="1" showErrorMessage="1" sqref="F220:G230" xr:uid="{00000000-0002-0000-0200-000002000000}">
      <formula1>"　,〇"</formula1>
    </dataValidation>
  </dataValidations>
  <pageMargins left="0.35433070866141736" right="0.43307086614173229" top="0.43307086614173229" bottom="0.31496062992125984" header="0.31496062992125984" footer="0.19685039370078741"/>
  <pageSetup paperSize="9" fitToHeight="0" orientation="portrait" r:id="rId1"/>
  <headerFooter alignWithMargins="0">
    <oddFooter xml:space="preserve">&amp;C&amp;P </oddFooter>
  </headerFooter>
  <rowBreaks count="8" manualBreakCount="8">
    <brk id="49" max="39" man="1"/>
    <brk id="97" max="39" man="1"/>
    <brk id="141" max="39" man="1"/>
    <brk id="189" max="39" man="1"/>
    <brk id="237" max="39" man="1"/>
    <brk id="288" max="39" man="1"/>
    <brk id="336" max="39" man="1"/>
    <brk id="38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7">
    <pageSetUpPr fitToPage="1"/>
  </sheetPr>
  <dimension ref="A1:BU81"/>
  <sheetViews>
    <sheetView showGridLines="0" view="pageBreakPreview" zoomScale="60" zoomScaleNormal="70" workbookViewId="0">
      <selection activeCell="Z2" sqref="Z2:AA2"/>
    </sheetView>
  </sheetViews>
  <sheetFormatPr defaultColWidth="4.88671875" defaultRowHeight="20.25" customHeight="1" x14ac:dyDescent="0.2"/>
  <cols>
    <col min="1" max="1" width="1.77734375" style="374" customWidth="1"/>
    <col min="2" max="5" width="6.33203125" style="374" customWidth="1"/>
    <col min="6" max="6" width="18.33203125" style="374" hidden="1" customWidth="1"/>
    <col min="7" max="58" width="6.21875" style="374" customWidth="1"/>
    <col min="59" max="16384" width="4.88671875" style="374"/>
  </cols>
  <sheetData>
    <row r="1" spans="2:64" s="310" customFormat="1" ht="20.25" customHeight="1" x14ac:dyDescent="0.2">
      <c r="C1" s="311" t="s">
        <v>676</v>
      </c>
      <c r="D1" s="311"/>
      <c r="E1" s="311"/>
      <c r="F1" s="311"/>
      <c r="G1" s="311"/>
      <c r="H1" s="312" t="s">
        <v>677</v>
      </c>
      <c r="J1" s="312"/>
      <c r="L1" s="311"/>
      <c r="M1" s="311"/>
      <c r="N1" s="311"/>
      <c r="O1" s="311"/>
      <c r="P1" s="311"/>
      <c r="Q1" s="311"/>
      <c r="R1" s="311"/>
      <c r="AM1" s="313"/>
      <c r="AN1" s="314"/>
      <c r="AO1" s="314" t="s">
        <v>678</v>
      </c>
      <c r="AP1" s="851" t="s">
        <v>777</v>
      </c>
      <c r="AQ1" s="852"/>
      <c r="AR1" s="852"/>
      <c r="AS1" s="852"/>
      <c r="AT1" s="852"/>
      <c r="AU1" s="852"/>
      <c r="AV1" s="852"/>
      <c r="AW1" s="852"/>
      <c r="AX1" s="852"/>
      <c r="AY1" s="852"/>
      <c r="AZ1" s="852"/>
      <c r="BA1" s="852"/>
      <c r="BB1" s="852"/>
      <c r="BC1" s="852"/>
      <c r="BD1" s="852"/>
      <c r="BE1" s="852"/>
      <c r="BF1" s="314" t="s">
        <v>679</v>
      </c>
    </row>
    <row r="2" spans="2:64" s="310" customFormat="1" ht="20.25" customHeight="1" x14ac:dyDescent="0.2">
      <c r="C2" s="311"/>
      <c r="D2" s="311"/>
      <c r="E2" s="311"/>
      <c r="F2" s="311"/>
      <c r="G2" s="311"/>
      <c r="J2" s="312"/>
      <c r="L2" s="311"/>
      <c r="M2" s="311"/>
      <c r="N2" s="311"/>
      <c r="O2" s="311"/>
      <c r="P2" s="311"/>
      <c r="Q2" s="311"/>
      <c r="R2" s="311"/>
      <c r="Y2" s="315" t="s">
        <v>680</v>
      </c>
      <c r="Z2" s="853">
        <v>7</v>
      </c>
      <c r="AA2" s="853"/>
      <c r="AB2" s="315" t="s">
        <v>681</v>
      </c>
      <c r="AC2" s="854">
        <f>IF(Z2=0,"",YEAR(DATE(2018+Z2,1,1)))</f>
        <v>2025</v>
      </c>
      <c r="AD2" s="854"/>
      <c r="AE2" s="316" t="s">
        <v>682</v>
      </c>
      <c r="AF2" s="316" t="s">
        <v>683</v>
      </c>
      <c r="AG2" s="853">
        <v>4</v>
      </c>
      <c r="AH2" s="853"/>
      <c r="AI2" s="316" t="s">
        <v>684</v>
      </c>
      <c r="AM2" s="313"/>
      <c r="AN2" s="314"/>
      <c r="AO2" s="314" t="s">
        <v>685</v>
      </c>
      <c r="AP2" s="853"/>
      <c r="AQ2" s="853"/>
      <c r="AR2" s="853"/>
      <c r="AS2" s="853"/>
      <c r="AT2" s="853"/>
      <c r="AU2" s="853"/>
      <c r="AV2" s="853"/>
      <c r="AW2" s="853"/>
      <c r="AX2" s="853"/>
      <c r="AY2" s="853"/>
      <c r="AZ2" s="853"/>
      <c r="BA2" s="853"/>
      <c r="BB2" s="853"/>
      <c r="BC2" s="853"/>
      <c r="BD2" s="853"/>
      <c r="BE2" s="853"/>
      <c r="BF2" s="314" t="s">
        <v>679</v>
      </c>
    </row>
    <row r="3" spans="2:64" s="323" customFormat="1" ht="20.25" customHeight="1" x14ac:dyDescent="0.2">
      <c r="B3" s="317"/>
      <c r="C3" s="317"/>
      <c r="D3" s="317"/>
      <c r="E3" s="317"/>
      <c r="F3" s="317"/>
      <c r="G3" s="318"/>
      <c r="H3" s="317"/>
      <c r="I3" s="317"/>
      <c r="J3" s="318"/>
      <c r="K3" s="317"/>
      <c r="L3" s="319"/>
      <c r="M3" s="319"/>
      <c r="N3" s="319"/>
      <c r="O3" s="319"/>
      <c r="P3" s="319"/>
      <c r="Q3" s="319"/>
      <c r="R3" s="319"/>
      <c r="S3" s="317"/>
      <c r="T3" s="317"/>
      <c r="U3" s="317"/>
      <c r="V3" s="317"/>
      <c r="W3" s="317"/>
      <c r="X3" s="317"/>
      <c r="Y3" s="317"/>
      <c r="Z3" s="320"/>
      <c r="AA3" s="320"/>
      <c r="AB3" s="321"/>
      <c r="AC3" s="322"/>
      <c r="AD3" s="321"/>
      <c r="AE3" s="317"/>
      <c r="AF3" s="317"/>
      <c r="AG3" s="317"/>
      <c r="AH3" s="317"/>
      <c r="AI3" s="317"/>
      <c r="AJ3" s="317"/>
      <c r="AK3" s="317"/>
      <c r="AL3" s="317"/>
      <c r="AM3" s="317"/>
      <c r="AN3" s="317"/>
      <c r="AO3" s="317"/>
      <c r="AP3" s="317"/>
      <c r="AQ3" s="317"/>
      <c r="AR3" s="317"/>
      <c r="AS3" s="317"/>
      <c r="AT3" s="317"/>
      <c r="BA3" s="324" t="s">
        <v>686</v>
      </c>
      <c r="BB3" s="842" t="s">
        <v>687</v>
      </c>
      <c r="BC3" s="843"/>
      <c r="BD3" s="843"/>
      <c r="BE3" s="844"/>
      <c r="BF3" s="314"/>
    </row>
    <row r="4" spans="2:64" s="323" customFormat="1" ht="19.2" x14ac:dyDescent="0.2">
      <c r="B4" s="317"/>
      <c r="C4" s="317"/>
      <c r="D4" s="317"/>
      <c r="E4" s="317"/>
      <c r="F4" s="317"/>
      <c r="G4" s="318"/>
      <c r="H4" s="317"/>
      <c r="I4" s="317"/>
      <c r="J4" s="318"/>
      <c r="K4" s="317"/>
      <c r="L4" s="319"/>
      <c r="M4" s="319"/>
      <c r="N4" s="319"/>
      <c r="O4" s="319"/>
      <c r="P4" s="319"/>
      <c r="Q4" s="319"/>
      <c r="R4" s="319"/>
      <c r="S4" s="317"/>
      <c r="T4" s="317"/>
      <c r="U4" s="317"/>
      <c r="V4" s="317"/>
      <c r="W4" s="317"/>
      <c r="X4" s="317"/>
      <c r="Y4" s="317"/>
      <c r="Z4" s="325"/>
      <c r="AA4" s="325"/>
      <c r="AB4" s="317"/>
      <c r="AC4" s="317"/>
      <c r="AD4" s="317"/>
      <c r="AE4" s="317"/>
      <c r="AF4" s="317"/>
      <c r="AG4" s="326"/>
      <c r="AH4" s="326"/>
      <c r="AI4" s="326"/>
      <c r="AJ4" s="326"/>
      <c r="AK4" s="326"/>
      <c r="AL4" s="326"/>
      <c r="AM4" s="326"/>
      <c r="AN4" s="326"/>
      <c r="AO4" s="326"/>
      <c r="AP4" s="326"/>
      <c r="AQ4" s="326"/>
      <c r="AR4" s="326"/>
      <c r="AS4" s="326"/>
      <c r="AT4" s="326"/>
      <c r="AU4" s="310"/>
      <c r="AV4" s="310"/>
      <c r="AW4" s="310"/>
      <c r="AX4" s="310"/>
      <c r="AY4" s="310"/>
      <c r="AZ4" s="310"/>
      <c r="BA4" s="324" t="s">
        <v>688</v>
      </c>
      <c r="BB4" s="842" t="s">
        <v>689</v>
      </c>
      <c r="BC4" s="843"/>
      <c r="BD4" s="843"/>
      <c r="BE4" s="844"/>
      <c r="BF4" s="327"/>
    </row>
    <row r="5" spans="2:64" s="323" customFormat="1" ht="6.75" customHeight="1" x14ac:dyDescent="0.2">
      <c r="B5" s="317"/>
      <c r="C5" s="328"/>
      <c r="D5" s="328"/>
      <c r="E5" s="328"/>
      <c r="F5" s="328"/>
      <c r="G5" s="329"/>
      <c r="H5" s="328"/>
      <c r="I5" s="328"/>
      <c r="J5" s="329"/>
      <c r="K5" s="328"/>
      <c r="L5" s="330"/>
      <c r="M5" s="330"/>
      <c r="N5" s="330"/>
      <c r="O5" s="330"/>
      <c r="P5" s="330"/>
      <c r="Q5" s="330"/>
      <c r="R5" s="330"/>
      <c r="S5" s="328"/>
      <c r="T5" s="328"/>
      <c r="U5" s="328"/>
      <c r="V5" s="328"/>
      <c r="W5" s="328"/>
      <c r="X5" s="328"/>
      <c r="Y5" s="328"/>
      <c r="Z5" s="331"/>
      <c r="AA5" s="331"/>
      <c r="AB5" s="328"/>
      <c r="AC5" s="328"/>
      <c r="AD5" s="328"/>
      <c r="AE5" s="328"/>
      <c r="AF5" s="317"/>
      <c r="AG5" s="326"/>
      <c r="AH5" s="326"/>
      <c r="AI5" s="326"/>
      <c r="AJ5" s="326"/>
      <c r="AK5" s="326"/>
      <c r="AL5" s="326"/>
      <c r="AM5" s="326"/>
      <c r="AN5" s="326"/>
      <c r="AO5" s="326"/>
      <c r="AP5" s="326"/>
      <c r="AQ5" s="326"/>
      <c r="AR5" s="326"/>
      <c r="AS5" s="326"/>
      <c r="AT5" s="326"/>
      <c r="AU5" s="310"/>
      <c r="AV5" s="310"/>
      <c r="AW5" s="310"/>
      <c r="AX5" s="310"/>
      <c r="AY5" s="310"/>
      <c r="AZ5" s="310"/>
      <c r="BA5" s="310"/>
      <c r="BB5" s="310"/>
      <c r="BC5" s="310"/>
      <c r="BD5" s="310"/>
      <c r="BE5" s="327"/>
      <c r="BF5" s="327"/>
    </row>
    <row r="6" spans="2:64" s="323" customFormat="1" ht="20.25" customHeight="1" x14ac:dyDescent="0.2">
      <c r="B6" s="317"/>
      <c r="C6" s="328"/>
      <c r="D6" s="328"/>
      <c r="E6" s="328"/>
      <c r="F6" s="328"/>
      <c r="G6" s="329"/>
      <c r="H6" s="328"/>
      <c r="I6" s="328"/>
      <c r="J6" s="329"/>
      <c r="K6" s="328"/>
      <c r="L6" s="330"/>
      <c r="M6" s="330"/>
      <c r="N6" s="330"/>
      <c r="O6" s="330"/>
      <c r="P6" s="330"/>
      <c r="Q6" s="330"/>
      <c r="R6" s="330"/>
      <c r="S6" s="328"/>
      <c r="T6" s="328"/>
      <c r="U6" s="328"/>
      <c r="V6" s="328"/>
      <c r="W6" s="328"/>
      <c r="X6" s="328"/>
      <c r="Y6" s="328"/>
      <c r="Z6" s="331"/>
      <c r="AA6" s="331"/>
      <c r="AB6" s="328"/>
      <c r="AC6" s="328"/>
      <c r="AD6" s="328"/>
      <c r="AE6" s="328"/>
      <c r="AF6" s="317"/>
      <c r="AG6" s="326"/>
      <c r="AH6" s="326"/>
      <c r="AI6" s="326"/>
      <c r="AJ6" s="326"/>
      <c r="AK6" s="326"/>
      <c r="AL6" s="326" t="s">
        <v>690</v>
      </c>
      <c r="AM6" s="326"/>
      <c r="AN6" s="326"/>
      <c r="AO6" s="326"/>
      <c r="AP6" s="326"/>
      <c r="AQ6" s="326"/>
      <c r="AR6" s="326"/>
      <c r="AS6" s="326"/>
      <c r="AT6" s="332"/>
      <c r="AU6" s="332"/>
      <c r="AV6" s="333"/>
      <c r="AW6" s="326"/>
      <c r="AX6" s="845">
        <v>40</v>
      </c>
      <c r="AY6" s="846"/>
      <c r="AZ6" s="333" t="s">
        <v>691</v>
      </c>
      <c r="BA6" s="326"/>
      <c r="BB6" s="845">
        <v>160</v>
      </c>
      <c r="BC6" s="846"/>
      <c r="BD6" s="333" t="s">
        <v>692</v>
      </c>
      <c r="BE6" s="326"/>
      <c r="BF6" s="327"/>
    </row>
    <row r="7" spans="2:64" s="323" customFormat="1" ht="6.75" customHeight="1" x14ac:dyDescent="0.2">
      <c r="B7" s="317"/>
      <c r="C7" s="328"/>
      <c r="D7" s="328"/>
      <c r="E7" s="328"/>
      <c r="F7" s="328"/>
      <c r="G7" s="329"/>
      <c r="H7" s="328"/>
      <c r="I7" s="328"/>
      <c r="J7" s="329"/>
      <c r="K7" s="328"/>
      <c r="L7" s="330"/>
      <c r="M7" s="330"/>
      <c r="N7" s="330"/>
      <c r="O7" s="330"/>
      <c r="P7" s="330"/>
      <c r="Q7" s="330"/>
      <c r="R7" s="330"/>
      <c r="S7" s="328"/>
      <c r="T7" s="328"/>
      <c r="U7" s="328"/>
      <c r="V7" s="328"/>
      <c r="W7" s="328"/>
      <c r="X7" s="328"/>
      <c r="Y7" s="328"/>
      <c r="Z7" s="331"/>
      <c r="AA7" s="331"/>
      <c r="AB7" s="328"/>
      <c r="AC7" s="328"/>
      <c r="AD7" s="328"/>
      <c r="AE7" s="328"/>
      <c r="AF7" s="317"/>
      <c r="AG7" s="326"/>
      <c r="AH7" s="326"/>
      <c r="AI7" s="326"/>
      <c r="AJ7" s="326"/>
      <c r="AK7" s="326"/>
      <c r="AL7" s="326"/>
      <c r="AM7" s="326"/>
      <c r="AN7" s="326"/>
      <c r="AO7" s="326"/>
      <c r="AP7" s="326"/>
      <c r="AQ7" s="326"/>
      <c r="AR7" s="326"/>
      <c r="AS7" s="326"/>
      <c r="AT7" s="326"/>
      <c r="AU7" s="310"/>
      <c r="AV7" s="310"/>
      <c r="AW7" s="310"/>
      <c r="AX7" s="310"/>
      <c r="AY7" s="310"/>
      <c r="AZ7" s="310"/>
      <c r="BA7" s="310"/>
      <c r="BB7" s="310"/>
      <c r="BC7" s="310"/>
      <c r="BD7" s="310"/>
      <c r="BE7" s="327"/>
      <c r="BF7" s="327"/>
    </row>
    <row r="8" spans="2:64" s="323" customFormat="1" ht="20.25" customHeight="1" x14ac:dyDescent="0.2">
      <c r="B8" s="334"/>
      <c r="C8" s="334"/>
      <c r="D8" s="334"/>
      <c r="E8" s="334"/>
      <c r="F8" s="334"/>
      <c r="G8" s="335"/>
      <c r="H8" s="335"/>
      <c r="I8" s="335"/>
      <c r="J8" s="334"/>
      <c r="K8" s="334"/>
      <c r="L8" s="335"/>
      <c r="M8" s="335"/>
      <c r="N8" s="335"/>
      <c r="O8" s="334"/>
      <c r="P8" s="335"/>
      <c r="Q8" s="335"/>
      <c r="R8" s="335"/>
      <c r="S8" s="336"/>
      <c r="T8" s="337"/>
      <c r="U8" s="337"/>
      <c r="V8" s="338"/>
      <c r="W8" s="317"/>
      <c r="X8" s="317"/>
      <c r="Y8" s="317"/>
      <c r="Z8" s="331"/>
      <c r="AA8" s="339"/>
      <c r="AB8" s="329"/>
      <c r="AC8" s="331"/>
      <c r="AD8" s="331"/>
      <c r="AE8" s="331"/>
      <c r="AF8" s="340"/>
      <c r="AG8" s="341"/>
      <c r="AH8" s="341"/>
      <c r="AI8" s="341"/>
      <c r="AJ8" s="342"/>
      <c r="AK8" s="330"/>
      <c r="AL8" s="339"/>
      <c r="AM8" s="339"/>
      <c r="AN8" s="329"/>
      <c r="AO8" s="332"/>
      <c r="AP8" s="332"/>
      <c r="AQ8" s="332"/>
      <c r="AR8" s="343"/>
      <c r="AS8" s="343"/>
      <c r="AT8" s="326"/>
      <c r="AU8" s="344"/>
      <c r="AV8" s="344"/>
      <c r="AW8" s="345"/>
      <c r="AX8" s="310"/>
      <c r="AY8" s="310" t="s">
        <v>693</v>
      </c>
      <c r="AZ8" s="310"/>
      <c r="BA8" s="310"/>
      <c r="BB8" s="847">
        <f>DAY(EOMONTH(DATE(AC2,AG2,1),0))</f>
        <v>30</v>
      </c>
      <c r="BC8" s="848"/>
      <c r="BD8" s="310" t="s">
        <v>694</v>
      </c>
      <c r="BE8" s="310"/>
      <c r="BF8" s="310"/>
      <c r="BJ8" s="314"/>
      <c r="BK8" s="314"/>
      <c r="BL8" s="314"/>
    </row>
    <row r="9" spans="2:64" s="323" customFormat="1" ht="6" customHeight="1" x14ac:dyDescent="0.2">
      <c r="B9" s="346"/>
      <c r="C9" s="346"/>
      <c r="D9" s="346"/>
      <c r="E9" s="346"/>
      <c r="F9" s="346"/>
      <c r="G9" s="334"/>
      <c r="H9" s="335"/>
      <c r="I9" s="332"/>
      <c r="J9" s="332"/>
      <c r="K9" s="346"/>
      <c r="L9" s="334"/>
      <c r="M9" s="335"/>
      <c r="N9" s="332"/>
      <c r="O9" s="332"/>
      <c r="P9" s="334"/>
      <c r="Q9" s="332"/>
      <c r="R9" s="346"/>
      <c r="S9" s="332"/>
      <c r="T9" s="332"/>
      <c r="U9" s="332"/>
      <c r="V9" s="332"/>
      <c r="W9" s="317"/>
      <c r="X9" s="317"/>
      <c r="Y9" s="317"/>
      <c r="Z9" s="328"/>
      <c r="AA9" s="342"/>
      <c r="AB9" s="342"/>
      <c r="AC9" s="328"/>
      <c r="AD9" s="328"/>
      <c r="AE9" s="328"/>
      <c r="AF9" s="347"/>
      <c r="AG9" s="331"/>
      <c r="AH9" s="342"/>
      <c r="AI9" s="328"/>
      <c r="AJ9" s="341"/>
      <c r="AK9" s="342"/>
      <c r="AL9" s="342"/>
      <c r="AM9" s="342"/>
      <c r="AN9" s="342"/>
      <c r="AO9" s="328"/>
      <c r="AP9" s="326"/>
      <c r="AQ9" s="348"/>
      <c r="AR9" s="348"/>
      <c r="AS9" s="348"/>
      <c r="AT9" s="326"/>
      <c r="AU9" s="310"/>
      <c r="AV9" s="310"/>
      <c r="AW9" s="310"/>
      <c r="AX9" s="310"/>
      <c r="AY9" s="310"/>
      <c r="AZ9" s="310"/>
      <c r="BA9" s="310"/>
      <c r="BB9" s="310"/>
      <c r="BC9" s="310"/>
      <c r="BD9" s="310"/>
      <c r="BE9" s="310"/>
      <c r="BF9" s="310"/>
      <c r="BJ9" s="314"/>
      <c r="BK9" s="314"/>
      <c r="BL9" s="314"/>
    </row>
    <row r="10" spans="2:64" s="323" customFormat="1" ht="19.2" x14ac:dyDescent="0.2">
      <c r="B10" s="334"/>
      <c r="C10" s="334"/>
      <c r="D10" s="334"/>
      <c r="E10" s="334"/>
      <c r="F10" s="334"/>
      <c r="G10" s="335"/>
      <c r="H10" s="335"/>
      <c r="I10" s="335"/>
      <c r="J10" s="334"/>
      <c r="K10" s="334"/>
      <c r="L10" s="335"/>
      <c r="M10" s="335"/>
      <c r="N10" s="335"/>
      <c r="O10" s="334"/>
      <c r="P10" s="335"/>
      <c r="Q10" s="335"/>
      <c r="R10" s="335"/>
      <c r="S10" s="336"/>
      <c r="T10" s="337"/>
      <c r="U10" s="337"/>
      <c r="V10" s="338"/>
      <c r="W10" s="317"/>
      <c r="X10" s="317"/>
      <c r="Y10" s="317"/>
      <c r="Z10" s="331"/>
      <c r="AA10" s="339"/>
      <c r="AB10" s="329"/>
      <c r="AC10" s="331"/>
      <c r="AD10" s="331"/>
      <c r="AE10" s="331"/>
      <c r="AF10" s="347"/>
      <c r="AG10" s="341"/>
      <c r="AH10" s="341"/>
      <c r="AI10" s="341"/>
      <c r="AJ10" s="342"/>
      <c r="AK10" s="330"/>
      <c r="AL10" s="339"/>
      <c r="AM10" s="326"/>
      <c r="AN10" s="326"/>
      <c r="AO10" s="349"/>
      <c r="AP10" s="349"/>
      <c r="AQ10" s="349"/>
      <c r="AR10" s="333"/>
      <c r="AS10" s="348"/>
      <c r="AT10" s="348"/>
      <c r="AU10" s="350"/>
      <c r="AV10" s="351"/>
      <c r="AW10" s="351"/>
      <c r="AX10" s="352"/>
      <c r="AY10" s="352"/>
      <c r="AZ10" s="327" t="s">
        <v>695</v>
      </c>
      <c r="BA10" s="351"/>
      <c r="BB10" s="845">
        <v>1</v>
      </c>
      <c r="BC10" s="849"/>
      <c r="BD10" s="846"/>
      <c r="BE10" s="353" t="s">
        <v>696</v>
      </c>
      <c r="BF10" s="310"/>
      <c r="BJ10" s="314"/>
      <c r="BK10" s="314"/>
      <c r="BL10" s="314"/>
    </row>
    <row r="11" spans="2:64" s="323" customFormat="1" ht="6" customHeight="1" x14ac:dyDescent="0.2">
      <c r="B11" s="346"/>
      <c r="C11" s="346"/>
      <c r="D11" s="346"/>
      <c r="E11" s="346"/>
      <c r="F11" s="354"/>
      <c r="G11" s="346"/>
      <c r="H11" s="346"/>
      <c r="I11" s="346"/>
      <c r="J11" s="346"/>
      <c r="K11" s="334"/>
      <c r="L11" s="335"/>
      <c r="M11" s="332"/>
      <c r="N11" s="332"/>
      <c r="O11" s="334"/>
      <c r="P11" s="332"/>
      <c r="Q11" s="346"/>
      <c r="R11" s="332"/>
      <c r="S11" s="332"/>
      <c r="T11" s="332"/>
      <c r="U11" s="332"/>
      <c r="V11" s="354"/>
      <c r="W11" s="317"/>
      <c r="X11" s="317"/>
      <c r="Y11" s="317"/>
      <c r="Z11" s="328"/>
      <c r="AA11" s="342"/>
      <c r="AB11" s="342"/>
      <c r="AC11" s="328"/>
      <c r="AD11" s="328"/>
      <c r="AE11" s="328"/>
      <c r="AF11" s="347"/>
      <c r="AG11" s="331"/>
      <c r="AH11" s="341"/>
      <c r="AI11" s="342"/>
      <c r="AJ11" s="341"/>
      <c r="AK11" s="342"/>
      <c r="AL11" s="342"/>
      <c r="AM11" s="342"/>
      <c r="AN11" s="342"/>
      <c r="AO11" s="346"/>
      <c r="AP11" s="346"/>
      <c r="AQ11" s="334"/>
      <c r="AR11" s="355"/>
      <c r="AS11" s="348"/>
      <c r="AT11" s="348"/>
      <c r="AU11" s="350"/>
      <c r="AV11" s="351"/>
      <c r="AW11" s="351"/>
      <c r="AX11" s="352"/>
      <c r="AY11" s="352"/>
      <c r="AZ11" s="351"/>
      <c r="BA11" s="351"/>
      <c r="BB11" s="356"/>
      <c r="BC11" s="356"/>
      <c r="BD11" s="356"/>
      <c r="BE11" s="353"/>
      <c r="BF11" s="310"/>
      <c r="BJ11" s="314"/>
      <c r="BK11" s="314"/>
      <c r="BL11" s="314"/>
    </row>
    <row r="12" spans="2:64" s="323" customFormat="1" ht="20.25" customHeight="1" x14ac:dyDescent="0.2">
      <c r="B12" s="357"/>
      <c r="C12" s="357"/>
      <c r="D12" s="357"/>
      <c r="E12" s="357"/>
      <c r="F12" s="357"/>
      <c r="G12" s="357"/>
      <c r="H12" s="357"/>
      <c r="I12" s="357"/>
      <c r="J12" s="357"/>
      <c r="K12" s="357"/>
      <c r="L12" s="357"/>
      <c r="M12" s="357"/>
      <c r="N12" s="357"/>
      <c r="O12" s="357"/>
      <c r="P12" s="357"/>
      <c r="Q12" s="357"/>
      <c r="R12" s="357"/>
      <c r="S12" s="357"/>
      <c r="T12" s="357"/>
      <c r="U12" s="357"/>
      <c r="V12" s="357"/>
      <c r="W12" s="317"/>
      <c r="X12" s="317"/>
      <c r="Y12" s="317"/>
      <c r="Z12" s="334"/>
      <c r="AA12" s="358"/>
      <c r="AB12" s="358"/>
      <c r="AC12" s="334"/>
      <c r="AD12" s="331"/>
      <c r="AE12" s="331"/>
      <c r="AF12" s="340"/>
      <c r="AG12" s="329"/>
      <c r="AH12" s="341"/>
      <c r="AI12" s="342"/>
      <c r="AJ12" s="341"/>
      <c r="AK12" s="342"/>
      <c r="AL12" s="342"/>
      <c r="AM12" s="342"/>
      <c r="AN12" s="342"/>
      <c r="AO12" s="850"/>
      <c r="AP12" s="850"/>
      <c r="AQ12" s="850"/>
      <c r="AR12" s="333"/>
      <c r="AS12" s="348"/>
      <c r="AT12" s="348"/>
      <c r="AU12" s="350"/>
      <c r="AV12" s="351"/>
      <c r="AW12" s="351"/>
      <c r="AX12" s="352"/>
      <c r="AY12" s="352"/>
      <c r="AZ12" s="351"/>
      <c r="BA12" s="351"/>
      <c r="BB12" s="845">
        <v>1</v>
      </c>
      <c r="BC12" s="849"/>
      <c r="BD12" s="846"/>
      <c r="BE12" s="359" t="s">
        <v>697</v>
      </c>
      <c r="BF12" s="310"/>
      <c r="BJ12" s="314"/>
      <c r="BK12" s="314"/>
      <c r="BL12" s="314"/>
    </row>
    <row r="13" spans="2:64" s="323" customFormat="1" ht="6.75" customHeight="1" x14ac:dyDescent="0.2">
      <c r="B13" s="357"/>
      <c r="C13" s="357"/>
      <c r="D13" s="357"/>
      <c r="E13" s="357"/>
      <c r="F13" s="357"/>
      <c r="G13" s="357"/>
      <c r="H13" s="357"/>
      <c r="I13" s="357"/>
      <c r="J13" s="357"/>
      <c r="K13" s="357"/>
      <c r="L13" s="357"/>
      <c r="M13" s="357"/>
      <c r="N13" s="357"/>
      <c r="O13" s="357"/>
      <c r="P13" s="357"/>
      <c r="Q13" s="357"/>
      <c r="R13" s="357"/>
      <c r="S13" s="357"/>
      <c r="T13" s="357"/>
      <c r="U13" s="357"/>
      <c r="V13" s="357"/>
      <c r="W13" s="317"/>
      <c r="X13" s="317"/>
      <c r="Y13" s="317"/>
      <c r="Z13" s="335"/>
      <c r="AA13" s="360"/>
      <c r="AB13" s="360"/>
      <c r="AC13" s="335"/>
      <c r="AD13" s="341"/>
      <c r="AE13" s="341"/>
      <c r="AF13" s="347"/>
      <c r="AG13" s="326"/>
      <c r="AH13" s="326"/>
      <c r="AI13" s="326"/>
      <c r="AJ13" s="326"/>
      <c r="AK13" s="326"/>
      <c r="AL13" s="326"/>
      <c r="AM13" s="326"/>
      <c r="AN13" s="326"/>
      <c r="AO13" s="346"/>
      <c r="AP13" s="346"/>
      <c r="AQ13" s="346"/>
      <c r="AR13" s="326"/>
      <c r="AS13" s="348"/>
      <c r="AT13" s="348"/>
      <c r="AU13" s="350"/>
      <c r="AV13" s="351"/>
      <c r="AW13" s="351"/>
      <c r="AX13" s="352"/>
      <c r="AY13" s="352"/>
      <c r="AZ13" s="351"/>
      <c r="BA13" s="351"/>
      <c r="BB13" s="356"/>
      <c r="BC13" s="356"/>
      <c r="BD13" s="356"/>
      <c r="BE13" s="353"/>
      <c r="BF13" s="310"/>
      <c r="BJ13" s="314"/>
      <c r="BK13" s="314"/>
      <c r="BL13" s="314"/>
    </row>
    <row r="14" spans="2:64" s="323" customFormat="1" ht="19.2" x14ac:dyDescent="0.2">
      <c r="B14" s="357"/>
      <c r="C14" s="357"/>
      <c r="D14" s="357"/>
      <c r="E14" s="357"/>
      <c r="F14" s="357"/>
      <c r="G14" s="357"/>
      <c r="H14" s="357"/>
      <c r="I14" s="357"/>
      <c r="J14" s="357"/>
      <c r="K14" s="357"/>
      <c r="L14" s="357"/>
      <c r="M14" s="357"/>
      <c r="N14" s="357"/>
      <c r="O14" s="357"/>
      <c r="P14" s="357"/>
      <c r="Q14" s="357"/>
      <c r="R14" s="357"/>
      <c r="S14" s="357"/>
      <c r="T14" s="357"/>
      <c r="U14" s="357"/>
      <c r="V14" s="357"/>
      <c r="W14" s="317"/>
      <c r="X14" s="317"/>
      <c r="Y14" s="317"/>
      <c r="Z14" s="334"/>
      <c r="AA14" s="358"/>
      <c r="AB14" s="358"/>
      <c r="AC14" s="334"/>
      <c r="AD14" s="331"/>
      <c r="AE14" s="331"/>
      <c r="AF14" s="347"/>
      <c r="AG14" s="326"/>
      <c r="AH14" s="326"/>
      <c r="AI14" s="326"/>
      <c r="AJ14" s="326"/>
      <c r="AK14" s="326"/>
      <c r="AL14" s="326"/>
      <c r="AM14" s="326"/>
      <c r="AN14" s="326"/>
      <c r="AO14" s="332"/>
      <c r="AP14" s="332"/>
      <c r="AQ14" s="332"/>
      <c r="AR14" s="326"/>
      <c r="AS14" s="348"/>
      <c r="AT14" s="361" t="s">
        <v>698</v>
      </c>
      <c r="AU14" s="804"/>
      <c r="AV14" s="805"/>
      <c r="AW14" s="806"/>
      <c r="AX14" s="356" t="s">
        <v>699</v>
      </c>
      <c r="AY14" s="804"/>
      <c r="AZ14" s="805"/>
      <c r="BA14" s="806"/>
      <c r="BB14" s="362" t="s">
        <v>700</v>
      </c>
      <c r="BC14" s="807">
        <f>(AY14-AU14)*24</f>
        <v>0</v>
      </c>
      <c r="BD14" s="808"/>
      <c r="BE14" s="363" t="s">
        <v>701</v>
      </c>
      <c r="BF14" s="356"/>
      <c r="BJ14" s="314"/>
      <c r="BK14" s="314"/>
      <c r="BL14" s="314"/>
    </row>
    <row r="15" spans="2:64" s="323" customFormat="1" ht="6.75" customHeight="1" x14ac:dyDescent="0.2">
      <c r="B15" s="317"/>
      <c r="C15" s="343"/>
      <c r="D15" s="343"/>
      <c r="E15" s="343"/>
      <c r="F15" s="343"/>
      <c r="G15" s="328"/>
      <c r="H15" s="328"/>
      <c r="I15" s="330"/>
      <c r="J15" s="331"/>
      <c r="K15" s="341"/>
      <c r="L15" s="342"/>
      <c r="M15" s="342"/>
      <c r="N15" s="331"/>
      <c r="O15" s="342"/>
      <c r="P15" s="328"/>
      <c r="Q15" s="341"/>
      <c r="R15" s="342"/>
      <c r="S15" s="342"/>
      <c r="T15" s="342"/>
      <c r="U15" s="342"/>
      <c r="V15" s="328"/>
      <c r="W15" s="330"/>
      <c r="X15" s="364"/>
      <c r="Y15" s="364"/>
      <c r="Z15" s="329"/>
      <c r="AA15" s="331"/>
      <c r="AB15" s="330"/>
      <c r="AC15" s="331"/>
      <c r="AD15" s="341"/>
      <c r="AE15" s="342"/>
      <c r="AF15" s="347"/>
      <c r="AG15" s="340"/>
      <c r="AH15" s="365"/>
      <c r="AI15" s="347"/>
      <c r="AJ15" s="365"/>
      <c r="AK15" s="347"/>
      <c r="AL15" s="347"/>
      <c r="AM15" s="347"/>
      <c r="AN15" s="347"/>
      <c r="AO15" s="366"/>
      <c r="AP15" s="317"/>
      <c r="AQ15" s="325"/>
      <c r="AR15" s="325"/>
      <c r="AS15" s="325"/>
      <c r="AT15" s="325"/>
      <c r="AU15" s="367"/>
      <c r="AV15" s="368"/>
      <c r="AW15" s="368"/>
      <c r="AX15" s="369"/>
      <c r="AY15" s="369"/>
      <c r="AZ15" s="368"/>
      <c r="BA15" s="368"/>
      <c r="BB15" s="370"/>
      <c r="BC15" s="370"/>
      <c r="BD15" s="370"/>
      <c r="BE15" s="371"/>
      <c r="BJ15" s="314"/>
      <c r="BK15" s="314"/>
      <c r="BL15" s="314"/>
    </row>
    <row r="16" spans="2:64" ht="8.4" customHeight="1" thickBot="1" x14ac:dyDescent="0.25">
      <c r="B16" s="372"/>
      <c r="C16" s="373"/>
      <c r="D16" s="373"/>
      <c r="E16" s="373"/>
      <c r="F16" s="373"/>
      <c r="G16" s="373"/>
      <c r="H16" s="372"/>
      <c r="I16" s="372"/>
      <c r="J16" s="372"/>
      <c r="K16" s="372"/>
      <c r="L16" s="372"/>
      <c r="M16" s="372"/>
      <c r="N16" s="372"/>
      <c r="O16" s="372"/>
      <c r="P16" s="372"/>
      <c r="Q16" s="372"/>
      <c r="R16" s="372"/>
      <c r="S16" s="372"/>
      <c r="T16" s="372"/>
      <c r="U16" s="372"/>
      <c r="V16" s="372"/>
      <c r="W16" s="372"/>
      <c r="X16" s="373"/>
      <c r="Y16" s="372"/>
      <c r="Z16" s="372"/>
      <c r="AA16" s="372"/>
      <c r="AB16" s="372"/>
      <c r="AC16" s="372"/>
      <c r="AD16" s="372"/>
      <c r="AE16" s="372"/>
      <c r="AF16" s="372"/>
      <c r="AG16" s="372"/>
      <c r="AH16" s="372"/>
      <c r="AI16" s="372"/>
      <c r="AJ16" s="372"/>
      <c r="AK16" s="372"/>
      <c r="AL16" s="372"/>
      <c r="AM16" s="372"/>
      <c r="AN16" s="373"/>
      <c r="AO16" s="372"/>
      <c r="AP16" s="372"/>
      <c r="AQ16" s="372"/>
      <c r="AR16" s="372"/>
      <c r="AS16" s="372"/>
      <c r="AT16" s="372"/>
      <c r="BE16" s="375"/>
      <c r="BF16" s="375"/>
      <c r="BG16" s="375"/>
    </row>
    <row r="17" spans="2:58" ht="20.25" customHeight="1" x14ac:dyDescent="0.2">
      <c r="B17" s="809" t="s">
        <v>702</v>
      </c>
      <c r="C17" s="812" t="s">
        <v>703</v>
      </c>
      <c r="D17" s="813"/>
      <c r="E17" s="814"/>
      <c r="F17" s="376"/>
      <c r="G17" s="821" t="s">
        <v>704</v>
      </c>
      <c r="H17" s="824" t="s">
        <v>705</v>
      </c>
      <c r="I17" s="813"/>
      <c r="J17" s="813"/>
      <c r="K17" s="814"/>
      <c r="L17" s="824" t="s">
        <v>706</v>
      </c>
      <c r="M17" s="813"/>
      <c r="N17" s="813"/>
      <c r="O17" s="827"/>
      <c r="P17" s="830"/>
      <c r="Q17" s="831"/>
      <c r="R17" s="832"/>
      <c r="S17" s="839" t="s">
        <v>707</v>
      </c>
      <c r="T17" s="840"/>
      <c r="U17" s="840"/>
      <c r="V17" s="840"/>
      <c r="W17" s="840"/>
      <c r="X17" s="840"/>
      <c r="Y17" s="840"/>
      <c r="Z17" s="840"/>
      <c r="AA17" s="840"/>
      <c r="AB17" s="840"/>
      <c r="AC17" s="840"/>
      <c r="AD17" s="840"/>
      <c r="AE17" s="840"/>
      <c r="AF17" s="840"/>
      <c r="AG17" s="840"/>
      <c r="AH17" s="840"/>
      <c r="AI17" s="840"/>
      <c r="AJ17" s="840"/>
      <c r="AK17" s="840"/>
      <c r="AL17" s="840"/>
      <c r="AM17" s="840"/>
      <c r="AN17" s="840"/>
      <c r="AO17" s="840"/>
      <c r="AP17" s="840"/>
      <c r="AQ17" s="840"/>
      <c r="AR17" s="840"/>
      <c r="AS17" s="840"/>
      <c r="AT17" s="840"/>
      <c r="AU17" s="840"/>
      <c r="AV17" s="840"/>
      <c r="AW17" s="841"/>
      <c r="AX17" s="783" t="str">
        <f>IF(BB3="４週","(11) 1～4週目の勤務時間数合計","(11) 1か月の勤務時間数   合計")</f>
        <v>(11) 1～4週目の勤務時間数合計</v>
      </c>
      <c r="AY17" s="784"/>
      <c r="AZ17" s="789" t="s">
        <v>708</v>
      </c>
      <c r="BA17" s="790"/>
      <c r="BB17" s="795" t="s">
        <v>709</v>
      </c>
      <c r="BC17" s="796"/>
      <c r="BD17" s="796"/>
      <c r="BE17" s="796"/>
      <c r="BF17" s="797"/>
    </row>
    <row r="18" spans="2:58" ht="20.25" customHeight="1" x14ac:dyDescent="0.2">
      <c r="B18" s="810"/>
      <c r="C18" s="815"/>
      <c r="D18" s="816"/>
      <c r="E18" s="817"/>
      <c r="F18" s="377"/>
      <c r="G18" s="822"/>
      <c r="H18" s="825"/>
      <c r="I18" s="816"/>
      <c r="J18" s="816"/>
      <c r="K18" s="817"/>
      <c r="L18" s="825"/>
      <c r="M18" s="816"/>
      <c r="N18" s="816"/>
      <c r="O18" s="828"/>
      <c r="P18" s="833"/>
      <c r="Q18" s="834"/>
      <c r="R18" s="835"/>
      <c r="S18" s="798" t="s">
        <v>710</v>
      </c>
      <c r="T18" s="799"/>
      <c r="U18" s="799"/>
      <c r="V18" s="799"/>
      <c r="W18" s="799"/>
      <c r="X18" s="799"/>
      <c r="Y18" s="800"/>
      <c r="Z18" s="798" t="s">
        <v>711</v>
      </c>
      <c r="AA18" s="799"/>
      <c r="AB18" s="799"/>
      <c r="AC18" s="799"/>
      <c r="AD18" s="799"/>
      <c r="AE18" s="799"/>
      <c r="AF18" s="800"/>
      <c r="AG18" s="798" t="s">
        <v>712</v>
      </c>
      <c r="AH18" s="799"/>
      <c r="AI18" s="799"/>
      <c r="AJ18" s="799"/>
      <c r="AK18" s="799"/>
      <c r="AL18" s="799"/>
      <c r="AM18" s="800"/>
      <c r="AN18" s="798" t="s">
        <v>713</v>
      </c>
      <c r="AO18" s="799"/>
      <c r="AP18" s="799"/>
      <c r="AQ18" s="799"/>
      <c r="AR18" s="799"/>
      <c r="AS18" s="799"/>
      <c r="AT18" s="800"/>
      <c r="AU18" s="801" t="s">
        <v>714</v>
      </c>
      <c r="AV18" s="802"/>
      <c r="AW18" s="803"/>
      <c r="AX18" s="785"/>
      <c r="AY18" s="786"/>
      <c r="AZ18" s="791"/>
      <c r="BA18" s="792"/>
      <c r="BB18" s="649"/>
      <c r="BC18" s="650"/>
      <c r="BD18" s="650"/>
      <c r="BE18" s="650"/>
      <c r="BF18" s="651"/>
    </row>
    <row r="19" spans="2:58" ht="20.25" customHeight="1" x14ac:dyDescent="0.2">
      <c r="B19" s="810"/>
      <c r="C19" s="815"/>
      <c r="D19" s="816"/>
      <c r="E19" s="817"/>
      <c r="F19" s="377"/>
      <c r="G19" s="822"/>
      <c r="H19" s="825"/>
      <c r="I19" s="816"/>
      <c r="J19" s="816"/>
      <c r="K19" s="817"/>
      <c r="L19" s="825"/>
      <c r="M19" s="816"/>
      <c r="N19" s="816"/>
      <c r="O19" s="828"/>
      <c r="P19" s="833"/>
      <c r="Q19" s="834"/>
      <c r="R19" s="835"/>
      <c r="S19" s="378">
        <v>1</v>
      </c>
      <c r="T19" s="379">
        <v>2</v>
      </c>
      <c r="U19" s="379">
        <v>3</v>
      </c>
      <c r="V19" s="379">
        <v>4</v>
      </c>
      <c r="W19" s="379">
        <v>5</v>
      </c>
      <c r="X19" s="379">
        <v>6</v>
      </c>
      <c r="Y19" s="380">
        <v>7</v>
      </c>
      <c r="Z19" s="378">
        <v>8</v>
      </c>
      <c r="AA19" s="379">
        <v>9</v>
      </c>
      <c r="AB19" s="379">
        <v>10</v>
      </c>
      <c r="AC19" s="379">
        <v>11</v>
      </c>
      <c r="AD19" s="379">
        <v>12</v>
      </c>
      <c r="AE19" s="379">
        <v>13</v>
      </c>
      <c r="AF19" s="380">
        <v>14</v>
      </c>
      <c r="AG19" s="381">
        <v>15</v>
      </c>
      <c r="AH19" s="379">
        <v>16</v>
      </c>
      <c r="AI19" s="379">
        <v>17</v>
      </c>
      <c r="AJ19" s="379">
        <v>18</v>
      </c>
      <c r="AK19" s="379">
        <v>19</v>
      </c>
      <c r="AL19" s="379">
        <v>20</v>
      </c>
      <c r="AM19" s="380">
        <v>21</v>
      </c>
      <c r="AN19" s="378">
        <v>22</v>
      </c>
      <c r="AO19" s="379">
        <v>23</v>
      </c>
      <c r="AP19" s="379">
        <v>24</v>
      </c>
      <c r="AQ19" s="379">
        <v>25</v>
      </c>
      <c r="AR19" s="379">
        <v>26</v>
      </c>
      <c r="AS19" s="379">
        <v>27</v>
      </c>
      <c r="AT19" s="380">
        <v>28</v>
      </c>
      <c r="AU19" s="382" t="str">
        <f>IF($BB$3="暦月",IF(DAY(DATE($AC$2,$AG$2,29))=29,29,""),"")</f>
        <v/>
      </c>
      <c r="AV19" s="383" t="str">
        <f>IF($BB$3="暦月",IF(DAY(DATE($AC$2,$AG$2,30))=30,30,""),"")</f>
        <v/>
      </c>
      <c r="AW19" s="384" t="str">
        <f>IF($BB$3="暦月",IF(DAY(DATE($AC$2,$AG$2,31))=31,31,""),"")</f>
        <v/>
      </c>
      <c r="AX19" s="785"/>
      <c r="AY19" s="786"/>
      <c r="AZ19" s="791"/>
      <c r="BA19" s="792"/>
      <c r="BB19" s="649"/>
      <c r="BC19" s="650"/>
      <c r="BD19" s="650"/>
      <c r="BE19" s="650"/>
      <c r="BF19" s="651"/>
    </row>
    <row r="20" spans="2:58" ht="20.25" hidden="1" customHeight="1" x14ac:dyDescent="0.2">
      <c r="B20" s="810"/>
      <c r="C20" s="815"/>
      <c r="D20" s="816"/>
      <c r="E20" s="817"/>
      <c r="F20" s="377"/>
      <c r="G20" s="822"/>
      <c r="H20" s="825"/>
      <c r="I20" s="816"/>
      <c r="J20" s="816"/>
      <c r="K20" s="817"/>
      <c r="L20" s="825"/>
      <c r="M20" s="816"/>
      <c r="N20" s="816"/>
      <c r="O20" s="828"/>
      <c r="P20" s="833"/>
      <c r="Q20" s="834"/>
      <c r="R20" s="835"/>
      <c r="S20" s="378">
        <f>WEEKDAY(DATE($AC$2,$AG$2,1))</f>
        <v>3</v>
      </c>
      <c r="T20" s="379">
        <f>WEEKDAY(DATE($AC$2,$AG$2,2))</f>
        <v>4</v>
      </c>
      <c r="U20" s="379">
        <f>WEEKDAY(DATE($AC$2,$AG$2,3))</f>
        <v>5</v>
      </c>
      <c r="V20" s="379">
        <f>WEEKDAY(DATE($AC$2,$AG$2,4))</f>
        <v>6</v>
      </c>
      <c r="W20" s="379">
        <f>WEEKDAY(DATE($AC$2,$AG$2,5))</f>
        <v>7</v>
      </c>
      <c r="X20" s="379">
        <f>WEEKDAY(DATE($AC$2,$AG$2,6))</f>
        <v>1</v>
      </c>
      <c r="Y20" s="380">
        <f>WEEKDAY(DATE($AC$2,$AG$2,7))</f>
        <v>2</v>
      </c>
      <c r="Z20" s="378">
        <f>WEEKDAY(DATE($AC$2,$AG$2,8))</f>
        <v>3</v>
      </c>
      <c r="AA20" s="379">
        <f>WEEKDAY(DATE($AC$2,$AG$2,9))</f>
        <v>4</v>
      </c>
      <c r="AB20" s="379">
        <f>WEEKDAY(DATE($AC$2,$AG$2,10))</f>
        <v>5</v>
      </c>
      <c r="AC20" s="379">
        <f>WEEKDAY(DATE($AC$2,$AG$2,11))</f>
        <v>6</v>
      </c>
      <c r="AD20" s="379">
        <f>WEEKDAY(DATE($AC$2,$AG$2,12))</f>
        <v>7</v>
      </c>
      <c r="AE20" s="379">
        <f>WEEKDAY(DATE($AC$2,$AG$2,13))</f>
        <v>1</v>
      </c>
      <c r="AF20" s="380">
        <f>WEEKDAY(DATE($AC$2,$AG$2,14))</f>
        <v>2</v>
      </c>
      <c r="AG20" s="378">
        <f>WEEKDAY(DATE($AC$2,$AG$2,15))</f>
        <v>3</v>
      </c>
      <c r="AH20" s="379">
        <f>WEEKDAY(DATE($AC$2,$AG$2,16))</f>
        <v>4</v>
      </c>
      <c r="AI20" s="379">
        <f>WEEKDAY(DATE($AC$2,$AG$2,17))</f>
        <v>5</v>
      </c>
      <c r="AJ20" s="379">
        <f>WEEKDAY(DATE($AC$2,$AG$2,18))</f>
        <v>6</v>
      </c>
      <c r="AK20" s="379">
        <f>WEEKDAY(DATE($AC$2,$AG$2,19))</f>
        <v>7</v>
      </c>
      <c r="AL20" s="379">
        <f>WEEKDAY(DATE($AC$2,$AG$2,20))</f>
        <v>1</v>
      </c>
      <c r="AM20" s="380">
        <f>WEEKDAY(DATE($AC$2,$AG$2,21))</f>
        <v>2</v>
      </c>
      <c r="AN20" s="378">
        <f>WEEKDAY(DATE($AC$2,$AG$2,22))</f>
        <v>3</v>
      </c>
      <c r="AO20" s="379">
        <f>WEEKDAY(DATE($AC$2,$AG$2,23))</f>
        <v>4</v>
      </c>
      <c r="AP20" s="379">
        <f>WEEKDAY(DATE($AC$2,$AG$2,24))</f>
        <v>5</v>
      </c>
      <c r="AQ20" s="379">
        <f>WEEKDAY(DATE($AC$2,$AG$2,25))</f>
        <v>6</v>
      </c>
      <c r="AR20" s="379">
        <f>WEEKDAY(DATE($AC$2,$AG$2,26))</f>
        <v>7</v>
      </c>
      <c r="AS20" s="379">
        <f>WEEKDAY(DATE($AC$2,$AG$2,27))</f>
        <v>1</v>
      </c>
      <c r="AT20" s="380">
        <f>WEEKDAY(DATE($AC$2,$AG$2,28))</f>
        <v>2</v>
      </c>
      <c r="AU20" s="378">
        <f>IF(AU19=29,WEEKDAY(DATE($AC$2,$AG$2,29)),0)</f>
        <v>0</v>
      </c>
      <c r="AV20" s="379">
        <f>IF(AV19=30,WEEKDAY(DATE($AC$2,$AG$2,30)),0)</f>
        <v>0</v>
      </c>
      <c r="AW20" s="380">
        <f>IF(AW19=31,WEEKDAY(DATE($AC$2,$AG$2,31)),0)</f>
        <v>0</v>
      </c>
      <c r="AX20" s="785"/>
      <c r="AY20" s="786"/>
      <c r="AZ20" s="791"/>
      <c r="BA20" s="792"/>
      <c r="BB20" s="649"/>
      <c r="BC20" s="650"/>
      <c r="BD20" s="650"/>
      <c r="BE20" s="650"/>
      <c r="BF20" s="651"/>
    </row>
    <row r="21" spans="2:58" ht="22.5" customHeight="1" thickBot="1" x14ac:dyDescent="0.25">
      <c r="B21" s="811"/>
      <c r="C21" s="818"/>
      <c r="D21" s="819"/>
      <c r="E21" s="820"/>
      <c r="F21" s="385"/>
      <c r="G21" s="823"/>
      <c r="H21" s="826"/>
      <c r="I21" s="819"/>
      <c r="J21" s="819"/>
      <c r="K21" s="820"/>
      <c r="L21" s="826"/>
      <c r="M21" s="819"/>
      <c r="N21" s="819"/>
      <c r="O21" s="829"/>
      <c r="P21" s="836"/>
      <c r="Q21" s="837"/>
      <c r="R21" s="838"/>
      <c r="S21" s="386" t="str">
        <f>IF(S20=1,"日",IF(S20=2,"月",IF(S20=3,"火",IF(S20=4,"水",IF(S20=5,"木",IF(S20=6,"金","土"))))))</f>
        <v>火</v>
      </c>
      <c r="T21" s="387" t="str">
        <f t="shared" ref="T21:AT21" si="0">IF(T20=1,"日",IF(T20=2,"月",IF(T20=3,"火",IF(T20=4,"水",IF(T20=5,"木",IF(T20=6,"金","土"))))))</f>
        <v>水</v>
      </c>
      <c r="U21" s="387" t="str">
        <f t="shared" si="0"/>
        <v>木</v>
      </c>
      <c r="V21" s="387" t="str">
        <f t="shared" si="0"/>
        <v>金</v>
      </c>
      <c r="W21" s="387" t="str">
        <f t="shared" si="0"/>
        <v>土</v>
      </c>
      <c r="X21" s="387" t="str">
        <f t="shared" si="0"/>
        <v>日</v>
      </c>
      <c r="Y21" s="388" t="str">
        <f t="shared" si="0"/>
        <v>月</v>
      </c>
      <c r="Z21" s="386" t="str">
        <f>IF(Z20=1,"日",IF(Z20=2,"月",IF(Z20=3,"火",IF(Z20=4,"水",IF(Z20=5,"木",IF(Z20=6,"金","土"))))))</f>
        <v>火</v>
      </c>
      <c r="AA21" s="387" t="str">
        <f t="shared" si="0"/>
        <v>水</v>
      </c>
      <c r="AB21" s="387" t="str">
        <f t="shared" si="0"/>
        <v>木</v>
      </c>
      <c r="AC21" s="387" t="str">
        <f t="shared" si="0"/>
        <v>金</v>
      </c>
      <c r="AD21" s="387" t="str">
        <f t="shared" si="0"/>
        <v>土</v>
      </c>
      <c r="AE21" s="387" t="str">
        <f t="shared" si="0"/>
        <v>日</v>
      </c>
      <c r="AF21" s="388" t="str">
        <f t="shared" si="0"/>
        <v>月</v>
      </c>
      <c r="AG21" s="386" t="str">
        <f>IF(AG20=1,"日",IF(AG20=2,"月",IF(AG20=3,"火",IF(AG20=4,"水",IF(AG20=5,"木",IF(AG20=6,"金","土"))))))</f>
        <v>火</v>
      </c>
      <c r="AH21" s="387" t="str">
        <f t="shared" si="0"/>
        <v>水</v>
      </c>
      <c r="AI21" s="387" t="str">
        <f t="shared" si="0"/>
        <v>木</v>
      </c>
      <c r="AJ21" s="387" t="str">
        <f t="shared" si="0"/>
        <v>金</v>
      </c>
      <c r="AK21" s="387" t="str">
        <f t="shared" si="0"/>
        <v>土</v>
      </c>
      <c r="AL21" s="387" t="str">
        <f t="shared" si="0"/>
        <v>日</v>
      </c>
      <c r="AM21" s="388" t="str">
        <f t="shared" si="0"/>
        <v>月</v>
      </c>
      <c r="AN21" s="386" t="str">
        <f>IF(AN20=1,"日",IF(AN20=2,"月",IF(AN20=3,"火",IF(AN20=4,"水",IF(AN20=5,"木",IF(AN20=6,"金","土"))))))</f>
        <v>火</v>
      </c>
      <c r="AO21" s="387" t="str">
        <f t="shared" si="0"/>
        <v>水</v>
      </c>
      <c r="AP21" s="387" t="str">
        <f t="shared" si="0"/>
        <v>木</v>
      </c>
      <c r="AQ21" s="387" t="str">
        <f t="shared" si="0"/>
        <v>金</v>
      </c>
      <c r="AR21" s="387" t="str">
        <f t="shared" si="0"/>
        <v>土</v>
      </c>
      <c r="AS21" s="387" t="str">
        <f t="shared" si="0"/>
        <v>日</v>
      </c>
      <c r="AT21" s="388" t="str">
        <f t="shared" si="0"/>
        <v>月</v>
      </c>
      <c r="AU21" s="387" t="str">
        <f>IF(AU20=1,"日",IF(AU20=2,"月",IF(AU20=3,"火",IF(AU20=4,"水",IF(AU20=5,"木",IF(AU20=6,"金",IF(AU20=0,"","土")))))))</f>
        <v/>
      </c>
      <c r="AV21" s="387" t="str">
        <f>IF(AV20=1,"日",IF(AV20=2,"月",IF(AV20=3,"火",IF(AV20=4,"水",IF(AV20=5,"木",IF(AV20=6,"金",IF(AV20=0,"","土")))))))</f>
        <v/>
      </c>
      <c r="AW21" s="387" t="str">
        <f>IF(AW20=1,"日",IF(AW20=2,"月",IF(AW20=3,"火",IF(AW20=4,"水",IF(AW20=5,"木",IF(AW20=6,"金",IF(AW20=0,"","土")))))))</f>
        <v/>
      </c>
      <c r="AX21" s="787"/>
      <c r="AY21" s="788"/>
      <c r="AZ21" s="793"/>
      <c r="BA21" s="794"/>
      <c r="BB21" s="652"/>
      <c r="BC21" s="653"/>
      <c r="BD21" s="653"/>
      <c r="BE21" s="653"/>
      <c r="BF21" s="654"/>
    </row>
    <row r="22" spans="2:58" ht="20.25" customHeight="1" x14ac:dyDescent="0.2">
      <c r="B22" s="769">
        <v>1</v>
      </c>
      <c r="C22" s="770"/>
      <c r="D22" s="771"/>
      <c r="E22" s="772"/>
      <c r="F22" s="389"/>
      <c r="G22" s="773"/>
      <c r="H22" s="774"/>
      <c r="I22" s="775"/>
      <c r="J22" s="775"/>
      <c r="K22" s="776"/>
      <c r="L22" s="777"/>
      <c r="M22" s="778"/>
      <c r="N22" s="778"/>
      <c r="O22" s="779"/>
      <c r="P22" s="780" t="s">
        <v>715</v>
      </c>
      <c r="Q22" s="781"/>
      <c r="R22" s="782"/>
      <c r="S22" s="390"/>
      <c r="T22" s="391"/>
      <c r="U22" s="391"/>
      <c r="V22" s="391"/>
      <c r="W22" s="391"/>
      <c r="X22" s="391"/>
      <c r="Y22" s="392"/>
      <c r="Z22" s="390"/>
      <c r="AA22" s="391"/>
      <c r="AB22" s="391"/>
      <c r="AC22" s="391"/>
      <c r="AD22" s="391"/>
      <c r="AE22" s="391"/>
      <c r="AF22" s="392"/>
      <c r="AG22" s="390"/>
      <c r="AH22" s="391"/>
      <c r="AI22" s="391"/>
      <c r="AJ22" s="391"/>
      <c r="AK22" s="391"/>
      <c r="AL22" s="391"/>
      <c r="AM22" s="392"/>
      <c r="AN22" s="390"/>
      <c r="AO22" s="391"/>
      <c r="AP22" s="391"/>
      <c r="AQ22" s="391"/>
      <c r="AR22" s="391"/>
      <c r="AS22" s="391"/>
      <c r="AT22" s="392"/>
      <c r="AU22" s="390"/>
      <c r="AV22" s="391"/>
      <c r="AW22" s="391"/>
      <c r="AX22" s="762"/>
      <c r="AY22" s="763"/>
      <c r="AZ22" s="764"/>
      <c r="BA22" s="765"/>
      <c r="BB22" s="766"/>
      <c r="BC22" s="767"/>
      <c r="BD22" s="767"/>
      <c r="BE22" s="767"/>
      <c r="BF22" s="768"/>
    </row>
    <row r="23" spans="2:58" ht="20.25" customHeight="1" x14ac:dyDescent="0.2">
      <c r="B23" s="709"/>
      <c r="C23" s="756"/>
      <c r="D23" s="757"/>
      <c r="E23" s="758"/>
      <c r="F23" s="393"/>
      <c r="G23" s="721"/>
      <c r="H23" s="726"/>
      <c r="I23" s="724"/>
      <c r="J23" s="724"/>
      <c r="K23" s="725"/>
      <c r="L23" s="731"/>
      <c r="M23" s="690"/>
      <c r="N23" s="690"/>
      <c r="O23" s="691"/>
      <c r="P23" s="695" t="s">
        <v>716</v>
      </c>
      <c r="Q23" s="696"/>
      <c r="R23" s="697"/>
      <c r="S23" s="394" t="str">
        <f>IF(S22="","",VLOOKUP(S22,'[1]シフト記号表（勤務時間帯）'!$C$6:$K$35,9,FALSE))</f>
        <v/>
      </c>
      <c r="T23" s="395" t="str">
        <f>IF(T22="","",VLOOKUP(T22,'[1]シフト記号表（勤務時間帯）'!$C$6:$K$35,9,FALSE))</f>
        <v/>
      </c>
      <c r="U23" s="395" t="str">
        <f>IF(U22="","",VLOOKUP(U22,'[1]シフト記号表（勤務時間帯）'!$C$6:$K$35,9,FALSE))</f>
        <v/>
      </c>
      <c r="V23" s="395" t="str">
        <f>IF(V22="","",VLOOKUP(V22,'[1]シフト記号表（勤務時間帯）'!$C$6:$K$35,9,FALSE))</f>
        <v/>
      </c>
      <c r="W23" s="395" t="str">
        <f>IF(W22="","",VLOOKUP(W22,'[1]シフト記号表（勤務時間帯）'!$C$6:$K$35,9,FALSE))</f>
        <v/>
      </c>
      <c r="X23" s="395" t="str">
        <f>IF(X22="","",VLOOKUP(X22,'[1]シフト記号表（勤務時間帯）'!$C$6:$K$35,9,FALSE))</f>
        <v/>
      </c>
      <c r="Y23" s="396" t="str">
        <f>IF(Y22="","",VLOOKUP(Y22,'[1]シフト記号表（勤務時間帯）'!$C$6:$K$35,9,FALSE))</f>
        <v/>
      </c>
      <c r="Z23" s="394" t="str">
        <f>IF(Z22="","",VLOOKUP(Z22,'[1]シフト記号表（勤務時間帯）'!$C$6:$K$35,9,FALSE))</f>
        <v/>
      </c>
      <c r="AA23" s="395" t="str">
        <f>IF(AA22="","",VLOOKUP(AA22,'[1]シフト記号表（勤務時間帯）'!$C$6:$K$35,9,FALSE))</f>
        <v/>
      </c>
      <c r="AB23" s="395" t="str">
        <f>IF(AB22="","",VLOOKUP(AB22,'[1]シフト記号表（勤務時間帯）'!$C$6:$K$35,9,FALSE))</f>
        <v/>
      </c>
      <c r="AC23" s="395" t="str">
        <f>IF(AC22="","",VLOOKUP(AC22,'[1]シフト記号表（勤務時間帯）'!$C$6:$K$35,9,FALSE))</f>
        <v/>
      </c>
      <c r="AD23" s="395" t="str">
        <f>IF(AD22="","",VLOOKUP(AD22,'[1]シフト記号表（勤務時間帯）'!$C$6:$K$35,9,FALSE))</f>
        <v/>
      </c>
      <c r="AE23" s="395" t="str">
        <f>IF(AE22="","",VLOOKUP(AE22,'[1]シフト記号表（勤務時間帯）'!$C$6:$K$35,9,FALSE))</f>
        <v/>
      </c>
      <c r="AF23" s="396" t="str">
        <f>IF(AF22="","",VLOOKUP(AF22,'[1]シフト記号表（勤務時間帯）'!$C$6:$K$35,9,FALSE))</f>
        <v/>
      </c>
      <c r="AG23" s="394" t="str">
        <f>IF(AG22="","",VLOOKUP(AG22,'[1]シフト記号表（勤務時間帯）'!$C$6:$K$35,9,FALSE))</f>
        <v/>
      </c>
      <c r="AH23" s="395" t="str">
        <f>IF(AH22="","",VLOOKUP(AH22,'[1]シフト記号表（勤務時間帯）'!$C$6:$K$35,9,FALSE))</f>
        <v/>
      </c>
      <c r="AI23" s="395" t="str">
        <f>IF(AI22="","",VLOOKUP(AI22,'[1]シフト記号表（勤務時間帯）'!$C$6:$K$35,9,FALSE))</f>
        <v/>
      </c>
      <c r="AJ23" s="395" t="str">
        <f>IF(AJ22="","",VLOOKUP(AJ22,'[1]シフト記号表（勤務時間帯）'!$C$6:$K$35,9,FALSE))</f>
        <v/>
      </c>
      <c r="AK23" s="395" t="str">
        <f>IF(AK22="","",VLOOKUP(AK22,'[1]シフト記号表（勤務時間帯）'!$C$6:$K$35,9,FALSE))</f>
        <v/>
      </c>
      <c r="AL23" s="395" t="str">
        <f>IF(AL22="","",VLOOKUP(AL22,'[1]シフト記号表（勤務時間帯）'!$C$6:$K$35,9,FALSE))</f>
        <v/>
      </c>
      <c r="AM23" s="396" t="str">
        <f>IF(AM22="","",VLOOKUP(AM22,'[1]シフト記号表（勤務時間帯）'!$C$6:$K$35,9,FALSE))</f>
        <v/>
      </c>
      <c r="AN23" s="394" t="str">
        <f>IF(AN22="","",VLOOKUP(AN22,'[1]シフト記号表（勤務時間帯）'!$C$6:$K$35,9,FALSE))</f>
        <v/>
      </c>
      <c r="AO23" s="395" t="str">
        <f>IF(AO22="","",VLOOKUP(AO22,'[1]シフト記号表（勤務時間帯）'!$C$6:$K$35,9,FALSE))</f>
        <v/>
      </c>
      <c r="AP23" s="395" t="str">
        <f>IF(AP22="","",VLOOKUP(AP22,'[1]シフト記号表（勤務時間帯）'!$C$6:$K$35,9,FALSE))</f>
        <v/>
      </c>
      <c r="AQ23" s="395" t="str">
        <f>IF(AQ22="","",VLOOKUP(AQ22,'[1]シフト記号表（勤務時間帯）'!$C$6:$K$35,9,FALSE))</f>
        <v/>
      </c>
      <c r="AR23" s="395" t="str">
        <f>IF(AR22="","",VLOOKUP(AR22,'[1]シフト記号表（勤務時間帯）'!$C$6:$K$35,9,FALSE))</f>
        <v/>
      </c>
      <c r="AS23" s="395" t="str">
        <f>IF(AS22="","",VLOOKUP(AS22,'[1]シフト記号表（勤務時間帯）'!$C$6:$K$35,9,FALSE))</f>
        <v/>
      </c>
      <c r="AT23" s="396" t="str">
        <f>IF(AT22="","",VLOOKUP(AT22,'[1]シフト記号表（勤務時間帯）'!$C$6:$K$35,9,FALSE))</f>
        <v/>
      </c>
      <c r="AU23" s="394" t="str">
        <f>IF(AU22="","",VLOOKUP(AU22,'[1]シフト記号表（勤務時間帯）'!$C$6:$K$35,9,FALSE))</f>
        <v/>
      </c>
      <c r="AV23" s="395" t="str">
        <f>IF(AV22="","",VLOOKUP(AV22,'[1]シフト記号表（勤務時間帯）'!$C$6:$K$35,9,FALSE))</f>
        <v/>
      </c>
      <c r="AW23" s="395" t="str">
        <f>IF(AW22="","",VLOOKUP(AW22,'[1]シフト記号表（勤務時間帯）'!$C$6:$K$35,9,FALSE))</f>
        <v/>
      </c>
      <c r="AX23" s="698">
        <f>IF($BB$3="４週",SUM(S23:AT23),IF($BB$3="暦月",SUM(S23:AW23),""))</f>
        <v>0</v>
      </c>
      <c r="AY23" s="699"/>
      <c r="AZ23" s="700">
        <f>IF($BB$3="４週",AX23/4,IF($BB$3="暦月",'地密通所（1枚版）'!AX23/('地密通所（1枚版）'!$BB$8/7),""))</f>
        <v>0</v>
      </c>
      <c r="BA23" s="701"/>
      <c r="BB23" s="747"/>
      <c r="BC23" s="748"/>
      <c r="BD23" s="748"/>
      <c r="BE23" s="748"/>
      <c r="BF23" s="749"/>
    </row>
    <row r="24" spans="2:58" ht="20.25" customHeight="1" x14ac:dyDescent="0.2">
      <c r="B24" s="709"/>
      <c r="C24" s="759"/>
      <c r="D24" s="760"/>
      <c r="E24" s="761"/>
      <c r="F24" s="397">
        <f>C22</f>
        <v>0</v>
      </c>
      <c r="G24" s="721"/>
      <c r="H24" s="726"/>
      <c r="I24" s="724"/>
      <c r="J24" s="724"/>
      <c r="K24" s="725"/>
      <c r="L24" s="731"/>
      <c r="M24" s="690"/>
      <c r="N24" s="690"/>
      <c r="O24" s="691"/>
      <c r="P24" s="739" t="s">
        <v>717</v>
      </c>
      <c r="Q24" s="740"/>
      <c r="R24" s="741"/>
      <c r="S24" s="398" t="str">
        <f>IF(S22="","",VLOOKUP(S22,'[1]シフト記号表（勤務時間帯）'!$C$6:$U$35,19,FALSE))</f>
        <v/>
      </c>
      <c r="T24" s="399" t="str">
        <f>IF(T22="","",VLOOKUP(T22,'[1]シフト記号表（勤務時間帯）'!$C$6:$U$35,19,FALSE))</f>
        <v/>
      </c>
      <c r="U24" s="399" t="str">
        <f>IF(U22="","",VLOOKUP(U22,'[1]シフト記号表（勤務時間帯）'!$C$6:$U$35,19,FALSE))</f>
        <v/>
      </c>
      <c r="V24" s="399" t="str">
        <f>IF(V22="","",VLOOKUP(V22,'[1]シフト記号表（勤務時間帯）'!$C$6:$U$35,19,FALSE))</f>
        <v/>
      </c>
      <c r="W24" s="399" t="str">
        <f>IF(W22="","",VLOOKUP(W22,'[1]シフト記号表（勤務時間帯）'!$C$6:$U$35,19,FALSE))</f>
        <v/>
      </c>
      <c r="X24" s="399" t="str">
        <f>IF(X22="","",VLOOKUP(X22,'[1]シフト記号表（勤務時間帯）'!$C$6:$U$35,19,FALSE))</f>
        <v/>
      </c>
      <c r="Y24" s="400" t="str">
        <f>IF(Y22="","",VLOOKUP(Y22,'[1]シフト記号表（勤務時間帯）'!$C$6:$U$35,19,FALSE))</f>
        <v/>
      </c>
      <c r="Z24" s="398" t="str">
        <f>IF(Z22="","",VLOOKUP(Z22,'[1]シフト記号表（勤務時間帯）'!$C$6:$U$35,19,FALSE))</f>
        <v/>
      </c>
      <c r="AA24" s="399" t="str">
        <f>IF(AA22="","",VLOOKUP(AA22,'[1]シフト記号表（勤務時間帯）'!$C$6:$U$35,19,FALSE))</f>
        <v/>
      </c>
      <c r="AB24" s="399" t="str">
        <f>IF(AB22="","",VLOOKUP(AB22,'[1]シフト記号表（勤務時間帯）'!$C$6:$U$35,19,FALSE))</f>
        <v/>
      </c>
      <c r="AC24" s="399" t="str">
        <f>IF(AC22="","",VLOOKUP(AC22,'[1]シフト記号表（勤務時間帯）'!$C$6:$U$35,19,FALSE))</f>
        <v/>
      </c>
      <c r="AD24" s="399" t="str">
        <f>IF(AD22="","",VLOOKUP(AD22,'[1]シフト記号表（勤務時間帯）'!$C$6:$U$35,19,FALSE))</f>
        <v/>
      </c>
      <c r="AE24" s="399" t="str">
        <f>IF(AE22="","",VLOOKUP(AE22,'[1]シフト記号表（勤務時間帯）'!$C$6:$U$35,19,FALSE))</f>
        <v/>
      </c>
      <c r="AF24" s="400" t="str">
        <f>IF(AF22="","",VLOOKUP(AF22,'[1]シフト記号表（勤務時間帯）'!$C$6:$U$35,19,FALSE))</f>
        <v/>
      </c>
      <c r="AG24" s="398" t="str">
        <f>IF(AG22="","",VLOOKUP(AG22,'[1]シフト記号表（勤務時間帯）'!$C$6:$U$35,19,FALSE))</f>
        <v/>
      </c>
      <c r="AH24" s="399" t="str">
        <f>IF(AH22="","",VLOOKUP(AH22,'[1]シフト記号表（勤務時間帯）'!$C$6:$U$35,19,FALSE))</f>
        <v/>
      </c>
      <c r="AI24" s="399" t="str">
        <f>IF(AI22="","",VLOOKUP(AI22,'[1]シフト記号表（勤務時間帯）'!$C$6:$U$35,19,FALSE))</f>
        <v/>
      </c>
      <c r="AJ24" s="399" t="str">
        <f>IF(AJ22="","",VLOOKUP(AJ22,'[1]シフト記号表（勤務時間帯）'!$C$6:$U$35,19,FALSE))</f>
        <v/>
      </c>
      <c r="AK24" s="399" t="str">
        <f>IF(AK22="","",VLOOKUP(AK22,'[1]シフト記号表（勤務時間帯）'!$C$6:$U$35,19,FALSE))</f>
        <v/>
      </c>
      <c r="AL24" s="399" t="str">
        <f>IF(AL22="","",VLOOKUP(AL22,'[1]シフト記号表（勤務時間帯）'!$C$6:$U$35,19,FALSE))</f>
        <v/>
      </c>
      <c r="AM24" s="400" t="str">
        <f>IF(AM22="","",VLOOKUP(AM22,'[1]シフト記号表（勤務時間帯）'!$C$6:$U$35,19,FALSE))</f>
        <v/>
      </c>
      <c r="AN24" s="398" t="str">
        <f>IF(AN22="","",VLOOKUP(AN22,'[1]シフト記号表（勤務時間帯）'!$C$6:$U$35,19,FALSE))</f>
        <v/>
      </c>
      <c r="AO24" s="399" t="str">
        <f>IF(AO22="","",VLOOKUP(AO22,'[1]シフト記号表（勤務時間帯）'!$C$6:$U$35,19,FALSE))</f>
        <v/>
      </c>
      <c r="AP24" s="399" t="str">
        <f>IF(AP22="","",VLOOKUP(AP22,'[1]シフト記号表（勤務時間帯）'!$C$6:$U$35,19,FALSE))</f>
        <v/>
      </c>
      <c r="AQ24" s="399" t="str">
        <f>IF(AQ22="","",VLOOKUP(AQ22,'[1]シフト記号表（勤務時間帯）'!$C$6:$U$35,19,FALSE))</f>
        <v/>
      </c>
      <c r="AR24" s="399" t="str">
        <f>IF(AR22="","",VLOOKUP(AR22,'[1]シフト記号表（勤務時間帯）'!$C$6:$U$35,19,FALSE))</f>
        <v/>
      </c>
      <c r="AS24" s="399" t="str">
        <f>IF(AS22="","",VLOOKUP(AS22,'[1]シフト記号表（勤務時間帯）'!$C$6:$U$35,19,FALSE))</f>
        <v/>
      </c>
      <c r="AT24" s="400" t="str">
        <f>IF(AT22="","",VLOOKUP(AT22,'[1]シフト記号表（勤務時間帯）'!$C$6:$U$35,19,FALSE))</f>
        <v/>
      </c>
      <c r="AU24" s="398" t="str">
        <f>IF(AU22="","",VLOOKUP(AU22,'[1]シフト記号表（勤務時間帯）'!$C$6:$U$35,19,FALSE))</f>
        <v/>
      </c>
      <c r="AV24" s="399" t="str">
        <f>IF(AV22="","",VLOOKUP(AV22,'[1]シフト記号表（勤務時間帯）'!$C$6:$U$35,19,FALSE))</f>
        <v/>
      </c>
      <c r="AW24" s="399" t="str">
        <f>IF(AW22="","",VLOOKUP(AW22,'[1]シフト記号表（勤務時間帯）'!$C$6:$U$35,19,FALSE))</f>
        <v/>
      </c>
      <c r="AX24" s="705">
        <f>IF($BB$3="４週",SUM(S24:AT24),IF($BB$3="暦月",SUM(S24:AW24),""))</f>
        <v>0</v>
      </c>
      <c r="AY24" s="706"/>
      <c r="AZ24" s="707">
        <f>IF($BB$3="４週",AX24/4,IF($BB$3="暦月",'地密通所（1枚版）'!AX24/('地密通所（1枚版）'!$BB$8/7),""))</f>
        <v>0</v>
      </c>
      <c r="BA24" s="708"/>
      <c r="BB24" s="750"/>
      <c r="BC24" s="751"/>
      <c r="BD24" s="751"/>
      <c r="BE24" s="751"/>
      <c r="BF24" s="752"/>
    </row>
    <row r="25" spans="2:58" ht="20.25" customHeight="1" x14ac:dyDescent="0.2">
      <c r="B25" s="709">
        <f>B22+1</f>
        <v>2</v>
      </c>
      <c r="C25" s="753"/>
      <c r="D25" s="754"/>
      <c r="E25" s="755"/>
      <c r="F25" s="401"/>
      <c r="G25" s="720"/>
      <c r="H25" s="723"/>
      <c r="I25" s="724"/>
      <c r="J25" s="724"/>
      <c r="K25" s="725"/>
      <c r="L25" s="730"/>
      <c r="M25" s="687"/>
      <c r="N25" s="687"/>
      <c r="O25" s="688"/>
      <c r="P25" s="733" t="s">
        <v>715</v>
      </c>
      <c r="Q25" s="734"/>
      <c r="R25" s="735"/>
      <c r="S25" s="390"/>
      <c r="T25" s="391"/>
      <c r="U25" s="391"/>
      <c r="V25" s="391"/>
      <c r="W25" s="391"/>
      <c r="X25" s="391"/>
      <c r="Y25" s="392"/>
      <c r="Z25" s="390"/>
      <c r="AA25" s="391"/>
      <c r="AB25" s="391"/>
      <c r="AC25" s="391"/>
      <c r="AD25" s="391"/>
      <c r="AE25" s="391"/>
      <c r="AF25" s="392"/>
      <c r="AG25" s="390"/>
      <c r="AH25" s="391"/>
      <c r="AI25" s="391"/>
      <c r="AJ25" s="391"/>
      <c r="AK25" s="391"/>
      <c r="AL25" s="391"/>
      <c r="AM25" s="392"/>
      <c r="AN25" s="390"/>
      <c r="AO25" s="391"/>
      <c r="AP25" s="391"/>
      <c r="AQ25" s="391"/>
      <c r="AR25" s="391"/>
      <c r="AS25" s="391"/>
      <c r="AT25" s="392"/>
      <c r="AU25" s="390"/>
      <c r="AV25" s="391"/>
      <c r="AW25" s="391"/>
      <c r="AX25" s="682"/>
      <c r="AY25" s="683"/>
      <c r="AZ25" s="684"/>
      <c r="BA25" s="685"/>
      <c r="BB25" s="744"/>
      <c r="BC25" s="745"/>
      <c r="BD25" s="745"/>
      <c r="BE25" s="745"/>
      <c r="BF25" s="746"/>
    </row>
    <row r="26" spans="2:58" ht="20.25" customHeight="1" x14ac:dyDescent="0.2">
      <c r="B26" s="709"/>
      <c r="C26" s="756"/>
      <c r="D26" s="757"/>
      <c r="E26" s="758"/>
      <c r="F26" s="393"/>
      <c r="G26" s="721"/>
      <c r="H26" s="726"/>
      <c r="I26" s="724"/>
      <c r="J26" s="724"/>
      <c r="K26" s="725"/>
      <c r="L26" s="731"/>
      <c r="M26" s="690"/>
      <c r="N26" s="690"/>
      <c r="O26" s="691"/>
      <c r="P26" s="695" t="s">
        <v>716</v>
      </c>
      <c r="Q26" s="696"/>
      <c r="R26" s="697"/>
      <c r="S26" s="394" t="str">
        <f>IF(S25="","",VLOOKUP(S25,'[1]シフト記号表（勤務時間帯）'!$C$6:$K$35,9,FALSE))</f>
        <v/>
      </c>
      <c r="T26" s="395" t="str">
        <f>IF(T25="","",VLOOKUP(T25,'[1]シフト記号表（勤務時間帯）'!$C$6:$K$35,9,FALSE))</f>
        <v/>
      </c>
      <c r="U26" s="395" t="str">
        <f>IF(U25="","",VLOOKUP(U25,'[1]シフト記号表（勤務時間帯）'!$C$6:$K$35,9,FALSE))</f>
        <v/>
      </c>
      <c r="V26" s="395" t="str">
        <f>IF(V25="","",VLOOKUP(V25,'[1]シフト記号表（勤務時間帯）'!$C$6:$K$35,9,FALSE))</f>
        <v/>
      </c>
      <c r="W26" s="395" t="str">
        <f>IF(W25="","",VLOOKUP(W25,'[1]シフト記号表（勤務時間帯）'!$C$6:$K$35,9,FALSE))</f>
        <v/>
      </c>
      <c r="X26" s="395" t="str">
        <f>IF(X25="","",VLOOKUP(X25,'[1]シフト記号表（勤務時間帯）'!$C$6:$K$35,9,FALSE))</f>
        <v/>
      </c>
      <c r="Y26" s="396" t="str">
        <f>IF(Y25="","",VLOOKUP(Y25,'[1]シフト記号表（勤務時間帯）'!$C$6:$K$35,9,FALSE))</f>
        <v/>
      </c>
      <c r="Z26" s="394" t="str">
        <f>IF(Z25="","",VLOOKUP(Z25,'[1]シフト記号表（勤務時間帯）'!$C$6:$K$35,9,FALSE))</f>
        <v/>
      </c>
      <c r="AA26" s="395" t="str">
        <f>IF(AA25="","",VLOOKUP(AA25,'[1]シフト記号表（勤務時間帯）'!$C$6:$K$35,9,FALSE))</f>
        <v/>
      </c>
      <c r="AB26" s="395" t="str">
        <f>IF(AB25="","",VLOOKUP(AB25,'[1]シフト記号表（勤務時間帯）'!$C$6:$K$35,9,FALSE))</f>
        <v/>
      </c>
      <c r="AC26" s="395" t="str">
        <f>IF(AC25="","",VLOOKUP(AC25,'[1]シフト記号表（勤務時間帯）'!$C$6:$K$35,9,FALSE))</f>
        <v/>
      </c>
      <c r="AD26" s="395" t="str">
        <f>IF(AD25="","",VLOOKUP(AD25,'[1]シフト記号表（勤務時間帯）'!$C$6:$K$35,9,FALSE))</f>
        <v/>
      </c>
      <c r="AE26" s="395" t="str">
        <f>IF(AE25="","",VLOOKUP(AE25,'[1]シフト記号表（勤務時間帯）'!$C$6:$K$35,9,FALSE))</f>
        <v/>
      </c>
      <c r="AF26" s="396" t="str">
        <f>IF(AF25="","",VLOOKUP(AF25,'[1]シフト記号表（勤務時間帯）'!$C$6:$K$35,9,FALSE))</f>
        <v/>
      </c>
      <c r="AG26" s="394" t="str">
        <f>IF(AG25="","",VLOOKUP(AG25,'[1]シフト記号表（勤務時間帯）'!$C$6:$K$35,9,FALSE))</f>
        <v/>
      </c>
      <c r="AH26" s="395" t="str">
        <f>IF(AH25="","",VLOOKUP(AH25,'[1]シフト記号表（勤務時間帯）'!$C$6:$K$35,9,FALSE))</f>
        <v/>
      </c>
      <c r="AI26" s="395" t="str">
        <f>IF(AI25="","",VLOOKUP(AI25,'[1]シフト記号表（勤務時間帯）'!$C$6:$K$35,9,FALSE))</f>
        <v/>
      </c>
      <c r="AJ26" s="395" t="str">
        <f>IF(AJ25="","",VLOOKUP(AJ25,'[1]シフト記号表（勤務時間帯）'!$C$6:$K$35,9,FALSE))</f>
        <v/>
      </c>
      <c r="AK26" s="395" t="str">
        <f>IF(AK25="","",VLOOKUP(AK25,'[1]シフト記号表（勤務時間帯）'!$C$6:$K$35,9,FALSE))</f>
        <v/>
      </c>
      <c r="AL26" s="395" t="str">
        <f>IF(AL25="","",VLOOKUP(AL25,'[1]シフト記号表（勤務時間帯）'!$C$6:$K$35,9,FALSE))</f>
        <v/>
      </c>
      <c r="AM26" s="396" t="str">
        <f>IF(AM25="","",VLOOKUP(AM25,'[1]シフト記号表（勤務時間帯）'!$C$6:$K$35,9,FALSE))</f>
        <v/>
      </c>
      <c r="AN26" s="394" t="str">
        <f>IF(AN25="","",VLOOKUP(AN25,'[1]シフト記号表（勤務時間帯）'!$C$6:$K$35,9,FALSE))</f>
        <v/>
      </c>
      <c r="AO26" s="395" t="str">
        <f>IF(AO25="","",VLOOKUP(AO25,'[1]シフト記号表（勤務時間帯）'!$C$6:$K$35,9,FALSE))</f>
        <v/>
      </c>
      <c r="AP26" s="395" t="str">
        <f>IF(AP25="","",VLOOKUP(AP25,'[1]シフト記号表（勤務時間帯）'!$C$6:$K$35,9,FALSE))</f>
        <v/>
      </c>
      <c r="AQ26" s="395" t="str">
        <f>IF(AQ25="","",VLOOKUP(AQ25,'[1]シフト記号表（勤務時間帯）'!$C$6:$K$35,9,FALSE))</f>
        <v/>
      </c>
      <c r="AR26" s="395" t="str">
        <f>IF(AR25="","",VLOOKUP(AR25,'[1]シフト記号表（勤務時間帯）'!$C$6:$K$35,9,FALSE))</f>
        <v/>
      </c>
      <c r="AS26" s="395" t="str">
        <f>IF(AS25="","",VLOOKUP(AS25,'[1]シフト記号表（勤務時間帯）'!$C$6:$K$35,9,FALSE))</f>
        <v/>
      </c>
      <c r="AT26" s="396" t="str">
        <f>IF(AT25="","",VLOOKUP(AT25,'[1]シフト記号表（勤務時間帯）'!$C$6:$K$35,9,FALSE))</f>
        <v/>
      </c>
      <c r="AU26" s="394" t="str">
        <f>IF(AU25="","",VLOOKUP(AU25,'[1]シフト記号表（勤務時間帯）'!$C$6:$K$35,9,FALSE))</f>
        <v/>
      </c>
      <c r="AV26" s="395" t="str">
        <f>IF(AV25="","",VLOOKUP(AV25,'[1]シフト記号表（勤務時間帯）'!$C$6:$K$35,9,FALSE))</f>
        <v/>
      </c>
      <c r="AW26" s="395" t="str">
        <f>IF(AW25="","",VLOOKUP(AW25,'[1]シフト記号表（勤務時間帯）'!$C$6:$K$35,9,FALSE))</f>
        <v/>
      </c>
      <c r="AX26" s="698">
        <f>IF($BB$3="４週",SUM(S26:AT26),IF($BB$3="暦月",SUM(S26:AW26),""))</f>
        <v>0</v>
      </c>
      <c r="AY26" s="699"/>
      <c r="AZ26" s="700">
        <f>IF($BB$3="４週",AX26/4,IF($BB$3="暦月",'地密通所（1枚版）'!AX26/('地密通所（1枚版）'!$BB$8/7),""))</f>
        <v>0</v>
      </c>
      <c r="BA26" s="701"/>
      <c r="BB26" s="747"/>
      <c r="BC26" s="748"/>
      <c r="BD26" s="748"/>
      <c r="BE26" s="748"/>
      <c r="BF26" s="749"/>
    </row>
    <row r="27" spans="2:58" ht="20.25" customHeight="1" x14ac:dyDescent="0.2">
      <c r="B27" s="709"/>
      <c r="C27" s="759"/>
      <c r="D27" s="760"/>
      <c r="E27" s="761"/>
      <c r="F27" s="393">
        <f>C25</f>
        <v>0</v>
      </c>
      <c r="G27" s="742"/>
      <c r="H27" s="726"/>
      <c r="I27" s="724"/>
      <c r="J27" s="724"/>
      <c r="K27" s="725"/>
      <c r="L27" s="743"/>
      <c r="M27" s="737"/>
      <c r="N27" s="737"/>
      <c r="O27" s="738"/>
      <c r="P27" s="739" t="s">
        <v>717</v>
      </c>
      <c r="Q27" s="740"/>
      <c r="R27" s="741"/>
      <c r="S27" s="398" t="str">
        <f>IF(S25="","",VLOOKUP(S25,'[1]シフト記号表（勤務時間帯）'!$C$6:$U$35,19,FALSE))</f>
        <v/>
      </c>
      <c r="T27" s="399" t="str">
        <f>IF(T25="","",VLOOKUP(T25,'[1]シフト記号表（勤務時間帯）'!$C$6:$U$35,19,FALSE))</f>
        <v/>
      </c>
      <c r="U27" s="399" t="str">
        <f>IF(U25="","",VLOOKUP(U25,'[1]シフト記号表（勤務時間帯）'!$C$6:$U$35,19,FALSE))</f>
        <v/>
      </c>
      <c r="V27" s="399" t="str">
        <f>IF(V25="","",VLOOKUP(V25,'[1]シフト記号表（勤務時間帯）'!$C$6:$U$35,19,FALSE))</f>
        <v/>
      </c>
      <c r="W27" s="399" t="str">
        <f>IF(W25="","",VLOOKUP(W25,'[1]シフト記号表（勤務時間帯）'!$C$6:$U$35,19,FALSE))</f>
        <v/>
      </c>
      <c r="X27" s="399" t="str">
        <f>IF(X25="","",VLOOKUP(X25,'[1]シフト記号表（勤務時間帯）'!$C$6:$U$35,19,FALSE))</f>
        <v/>
      </c>
      <c r="Y27" s="400" t="str">
        <f>IF(Y25="","",VLOOKUP(Y25,'[1]シフト記号表（勤務時間帯）'!$C$6:$U$35,19,FALSE))</f>
        <v/>
      </c>
      <c r="Z27" s="398" t="str">
        <f>IF(Z25="","",VLOOKUP(Z25,'[1]シフト記号表（勤務時間帯）'!$C$6:$U$35,19,FALSE))</f>
        <v/>
      </c>
      <c r="AA27" s="399" t="str">
        <f>IF(AA25="","",VLOOKUP(AA25,'[1]シフト記号表（勤務時間帯）'!$C$6:$U$35,19,FALSE))</f>
        <v/>
      </c>
      <c r="AB27" s="399" t="str">
        <f>IF(AB25="","",VLOOKUP(AB25,'[1]シフト記号表（勤務時間帯）'!$C$6:$U$35,19,FALSE))</f>
        <v/>
      </c>
      <c r="AC27" s="399" t="str">
        <f>IF(AC25="","",VLOOKUP(AC25,'[1]シフト記号表（勤務時間帯）'!$C$6:$U$35,19,FALSE))</f>
        <v/>
      </c>
      <c r="AD27" s="399" t="str">
        <f>IF(AD25="","",VLOOKUP(AD25,'[1]シフト記号表（勤務時間帯）'!$C$6:$U$35,19,FALSE))</f>
        <v/>
      </c>
      <c r="AE27" s="399" t="str">
        <f>IF(AE25="","",VLOOKUP(AE25,'[1]シフト記号表（勤務時間帯）'!$C$6:$U$35,19,FALSE))</f>
        <v/>
      </c>
      <c r="AF27" s="400" t="str">
        <f>IF(AF25="","",VLOOKUP(AF25,'[1]シフト記号表（勤務時間帯）'!$C$6:$U$35,19,FALSE))</f>
        <v/>
      </c>
      <c r="AG27" s="398" t="str">
        <f>IF(AG25="","",VLOOKUP(AG25,'[1]シフト記号表（勤務時間帯）'!$C$6:$U$35,19,FALSE))</f>
        <v/>
      </c>
      <c r="AH27" s="399" t="str">
        <f>IF(AH25="","",VLOOKUP(AH25,'[1]シフト記号表（勤務時間帯）'!$C$6:$U$35,19,FALSE))</f>
        <v/>
      </c>
      <c r="AI27" s="399" t="str">
        <f>IF(AI25="","",VLOOKUP(AI25,'[1]シフト記号表（勤務時間帯）'!$C$6:$U$35,19,FALSE))</f>
        <v/>
      </c>
      <c r="AJ27" s="399" t="str">
        <f>IF(AJ25="","",VLOOKUP(AJ25,'[1]シフト記号表（勤務時間帯）'!$C$6:$U$35,19,FALSE))</f>
        <v/>
      </c>
      <c r="AK27" s="399" t="str">
        <f>IF(AK25="","",VLOOKUP(AK25,'[1]シフト記号表（勤務時間帯）'!$C$6:$U$35,19,FALSE))</f>
        <v/>
      </c>
      <c r="AL27" s="399" t="str">
        <f>IF(AL25="","",VLOOKUP(AL25,'[1]シフト記号表（勤務時間帯）'!$C$6:$U$35,19,FALSE))</f>
        <v/>
      </c>
      <c r="AM27" s="400" t="str">
        <f>IF(AM25="","",VLOOKUP(AM25,'[1]シフト記号表（勤務時間帯）'!$C$6:$U$35,19,FALSE))</f>
        <v/>
      </c>
      <c r="AN27" s="398" t="str">
        <f>IF(AN25="","",VLOOKUP(AN25,'[1]シフト記号表（勤務時間帯）'!$C$6:$U$35,19,FALSE))</f>
        <v/>
      </c>
      <c r="AO27" s="399" t="str">
        <f>IF(AO25="","",VLOOKUP(AO25,'[1]シフト記号表（勤務時間帯）'!$C$6:$U$35,19,FALSE))</f>
        <v/>
      </c>
      <c r="AP27" s="399" t="str">
        <f>IF(AP25="","",VLOOKUP(AP25,'[1]シフト記号表（勤務時間帯）'!$C$6:$U$35,19,FALSE))</f>
        <v/>
      </c>
      <c r="AQ27" s="399" t="str">
        <f>IF(AQ25="","",VLOOKUP(AQ25,'[1]シフト記号表（勤務時間帯）'!$C$6:$U$35,19,FALSE))</f>
        <v/>
      </c>
      <c r="AR27" s="399" t="str">
        <f>IF(AR25="","",VLOOKUP(AR25,'[1]シフト記号表（勤務時間帯）'!$C$6:$U$35,19,FALSE))</f>
        <v/>
      </c>
      <c r="AS27" s="399" t="str">
        <f>IF(AS25="","",VLOOKUP(AS25,'[1]シフト記号表（勤務時間帯）'!$C$6:$U$35,19,FALSE))</f>
        <v/>
      </c>
      <c r="AT27" s="400" t="str">
        <f>IF(AT25="","",VLOOKUP(AT25,'[1]シフト記号表（勤務時間帯）'!$C$6:$U$35,19,FALSE))</f>
        <v/>
      </c>
      <c r="AU27" s="398" t="str">
        <f>IF(AU25="","",VLOOKUP(AU25,'[1]シフト記号表（勤務時間帯）'!$C$6:$U$35,19,FALSE))</f>
        <v/>
      </c>
      <c r="AV27" s="399" t="str">
        <f>IF(AV25="","",VLOOKUP(AV25,'[1]シフト記号表（勤務時間帯）'!$C$6:$U$35,19,FALSE))</f>
        <v/>
      </c>
      <c r="AW27" s="399" t="str">
        <f>IF(AW25="","",VLOOKUP(AW25,'[1]シフト記号表（勤務時間帯）'!$C$6:$U$35,19,FALSE))</f>
        <v/>
      </c>
      <c r="AX27" s="705">
        <f>IF($BB$3="４週",SUM(S27:AT27),IF($BB$3="暦月",SUM(S27:AW27),""))</f>
        <v>0</v>
      </c>
      <c r="AY27" s="706"/>
      <c r="AZ27" s="707">
        <f>IF($BB$3="４週",AX27/4,IF($BB$3="暦月",'地密通所（1枚版）'!AX27/('地密通所（1枚版）'!$BB$8/7),""))</f>
        <v>0</v>
      </c>
      <c r="BA27" s="708"/>
      <c r="BB27" s="750"/>
      <c r="BC27" s="751"/>
      <c r="BD27" s="751"/>
      <c r="BE27" s="751"/>
      <c r="BF27" s="752"/>
    </row>
    <row r="28" spans="2:58" ht="20.25" customHeight="1" x14ac:dyDescent="0.2">
      <c r="B28" s="709">
        <f>B25+1</f>
        <v>3</v>
      </c>
      <c r="C28" s="711"/>
      <c r="D28" s="712"/>
      <c r="E28" s="713"/>
      <c r="F28" s="401"/>
      <c r="G28" s="720"/>
      <c r="H28" s="723"/>
      <c r="I28" s="724"/>
      <c r="J28" s="724"/>
      <c r="K28" s="725"/>
      <c r="L28" s="730"/>
      <c r="M28" s="687"/>
      <c r="N28" s="687"/>
      <c r="O28" s="688"/>
      <c r="P28" s="733" t="s">
        <v>715</v>
      </c>
      <c r="Q28" s="734"/>
      <c r="R28" s="735"/>
      <c r="S28" s="390"/>
      <c r="T28" s="391"/>
      <c r="U28" s="391"/>
      <c r="V28" s="391"/>
      <c r="W28" s="391"/>
      <c r="X28" s="391"/>
      <c r="Y28" s="392"/>
      <c r="Z28" s="390"/>
      <c r="AA28" s="391"/>
      <c r="AB28" s="391"/>
      <c r="AC28" s="391"/>
      <c r="AD28" s="391"/>
      <c r="AE28" s="391"/>
      <c r="AF28" s="392"/>
      <c r="AG28" s="390"/>
      <c r="AH28" s="391"/>
      <c r="AI28" s="391"/>
      <c r="AJ28" s="391"/>
      <c r="AK28" s="391"/>
      <c r="AL28" s="391"/>
      <c r="AM28" s="392"/>
      <c r="AN28" s="390"/>
      <c r="AO28" s="391"/>
      <c r="AP28" s="391"/>
      <c r="AQ28" s="391"/>
      <c r="AR28" s="391"/>
      <c r="AS28" s="391"/>
      <c r="AT28" s="392"/>
      <c r="AU28" s="390"/>
      <c r="AV28" s="391"/>
      <c r="AW28" s="391"/>
      <c r="AX28" s="682"/>
      <c r="AY28" s="683"/>
      <c r="AZ28" s="684"/>
      <c r="BA28" s="685"/>
      <c r="BB28" s="744"/>
      <c r="BC28" s="745"/>
      <c r="BD28" s="745"/>
      <c r="BE28" s="745"/>
      <c r="BF28" s="746"/>
    </row>
    <row r="29" spans="2:58" ht="20.25" customHeight="1" x14ac:dyDescent="0.2">
      <c r="B29" s="709"/>
      <c r="C29" s="714"/>
      <c r="D29" s="715"/>
      <c r="E29" s="716"/>
      <c r="F29" s="393"/>
      <c r="G29" s="721"/>
      <c r="H29" s="726"/>
      <c r="I29" s="724"/>
      <c r="J29" s="724"/>
      <c r="K29" s="725"/>
      <c r="L29" s="731"/>
      <c r="M29" s="690"/>
      <c r="N29" s="690"/>
      <c r="O29" s="691"/>
      <c r="P29" s="695" t="s">
        <v>716</v>
      </c>
      <c r="Q29" s="696"/>
      <c r="R29" s="697"/>
      <c r="S29" s="394" t="str">
        <f>IF(S28="","",VLOOKUP(S28,'[1]シフト記号表（勤務時間帯）'!$C$6:$K$35,9,FALSE))</f>
        <v/>
      </c>
      <c r="T29" s="395" t="str">
        <f>IF(T28="","",VLOOKUP(T28,'[1]シフト記号表（勤務時間帯）'!$C$6:$K$35,9,FALSE))</f>
        <v/>
      </c>
      <c r="U29" s="395" t="str">
        <f>IF(U28="","",VLOOKUP(U28,'[1]シフト記号表（勤務時間帯）'!$C$6:$K$35,9,FALSE))</f>
        <v/>
      </c>
      <c r="V29" s="395" t="str">
        <f>IF(V28="","",VLOOKUP(V28,'[1]シフト記号表（勤務時間帯）'!$C$6:$K$35,9,FALSE))</f>
        <v/>
      </c>
      <c r="W29" s="395" t="str">
        <f>IF(W28="","",VLOOKUP(W28,'[1]シフト記号表（勤務時間帯）'!$C$6:$K$35,9,FALSE))</f>
        <v/>
      </c>
      <c r="X29" s="395" t="str">
        <f>IF(X28="","",VLOOKUP(X28,'[1]シフト記号表（勤務時間帯）'!$C$6:$K$35,9,FALSE))</f>
        <v/>
      </c>
      <c r="Y29" s="396" t="str">
        <f>IF(Y28="","",VLOOKUP(Y28,'[1]シフト記号表（勤務時間帯）'!$C$6:$K$35,9,FALSE))</f>
        <v/>
      </c>
      <c r="Z29" s="394" t="str">
        <f>IF(Z28="","",VLOOKUP(Z28,'[1]シフト記号表（勤務時間帯）'!$C$6:$K$35,9,FALSE))</f>
        <v/>
      </c>
      <c r="AA29" s="395" t="str">
        <f>IF(AA28="","",VLOOKUP(AA28,'[1]シフト記号表（勤務時間帯）'!$C$6:$K$35,9,FALSE))</f>
        <v/>
      </c>
      <c r="AB29" s="395" t="str">
        <f>IF(AB28="","",VLOOKUP(AB28,'[1]シフト記号表（勤務時間帯）'!$C$6:$K$35,9,FALSE))</f>
        <v/>
      </c>
      <c r="AC29" s="395" t="str">
        <f>IF(AC28="","",VLOOKUP(AC28,'[1]シフト記号表（勤務時間帯）'!$C$6:$K$35,9,FALSE))</f>
        <v/>
      </c>
      <c r="AD29" s="395" t="str">
        <f>IF(AD28="","",VLOOKUP(AD28,'[1]シフト記号表（勤務時間帯）'!$C$6:$K$35,9,FALSE))</f>
        <v/>
      </c>
      <c r="AE29" s="395" t="str">
        <f>IF(AE28="","",VLOOKUP(AE28,'[1]シフト記号表（勤務時間帯）'!$C$6:$K$35,9,FALSE))</f>
        <v/>
      </c>
      <c r="AF29" s="396" t="str">
        <f>IF(AF28="","",VLOOKUP(AF28,'[1]シフト記号表（勤務時間帯）'!$C$6:$K$35,9,FALSE))</f>
        <v/>
      </c>
      <c r="AG29" s="394" t="str">
        <f>IF(AG28="","",VLOOKUP(AG28,'[1]シフト記号表（勤務時間帯）'!$C$6:$K$35,9,FALSE))</f>
        <v/>
      </c>
      <c r="AH29" s="395" t="str">
        <f>IF(AH28="","",VLOOKUP(AH28,'[1]シフト記号表（勤務時間帯）'!$C$6:$K$35,9,FALSE))</f>
        <v/>
      </c>
      <c r="AI29" s="395" t="str">
        <f>IF(AI28="","",VLOOKUP(AI28,'[1]シフト記号表（勤務時間帯）'!$C$6:$K$35,9,FALSE))</f>
        <v/>
      </c>
      <c r="AJ29" s="395" t="str">
        <f>IF(AJ28="","",VLOOKUP(AJ28,'[1]シフト記号表（勤務時間帯）'!$C$6:$K$35,9,FALSE))</f>
        <v/>
      </c>
      <c r="AK29" s="395" t="str">
        <f>IF(AK28="","",VLOOKUP(AK28,'[1]シフト記号表（勤務時間帯）'!$C$6:$K$35,9,FALSE))</f>
        <v/>
      </c>
      <c r="AL29" s="395" t="str">
        <f>IF(AL28="","",VLOOKUP(AL28,'[1]シフト記号表（勤務時間帯）'!$C$6:$K$35,9,FALSE))</f>
        <v/>
      </c>
      <c r="AM29" s="396" t="str">
        <f>IF(AM28="","",VLOOKUP(AM28,'[1]シフト記号表（勤務時間帯）'!$C$6:$K$35,9,FALSE))</f>
        <v/>
      </c>
      <c r="AN29" s="394" t="str">
        <f>IF(AN28="","",VLOOKUP(AN28,'[1]シフト記号表（勤務時間帯）'!$C$6:$K$35,9,FALSE))</f>
        <v/>
      </c>
      <c r="AO29" s="395" t="str">
        <f>IF(AO28="","",VLOOKUP(AO28,'[1]シフト記号表（勤務時間帯）'!$C$6:$K$35,9,FALSE))</f>
        <v/>
      </c>
      <c r="AP29" s="395" t="str">
        <f>IF(AP28="","",VLOOKUP(AP28,'[1]シフト記号表（勤務時間帯）'!$C$6:$K$35,9,FALSE))</f>
        <v/>
      </c>
      <c r="AQ29" s="395" t="str">
        <f>IF(AQ28="","",VLOOKUP(AQ28,'[1]シフト記号表（勤務時間帯）'!$C$6:$K$35,9,FALSE))</f>
        <v/>
      </c>
      <c r="AR29" s="395" t="str">
        <f>IF(AR28="","",VLOOKUP(AR28,'[1]シフト記号表（勤務時間帯）'!$C$6:$K$35,9,FALSE))</f>
        <v/>
      </c>
      <c r="AS29" s="395" t="str">
        <f>IF(AS28="","",VLOOKUP(AS28,'[1]シフト記号表（勤務時間帯）'!$C$6:$K$35,9,FALSE))</f>
        <v/>
      </c>
      <c r="AT29" s="396" t="str">
        <f>IF(AT28="","",VLOOKUP(AT28,'[1]シフト記号表（勤務時間帯）'!$C$6:$K$35,9,FALSE))</f>
        <v/>
      </c>
      <c r="AU29" s="394" t="str">
        <f>IF(AU28="","",VLOOKUP(AU28,'[1]シフト記号表（勤務時間帯）'!$C$6:$K$35,9,FALSE))</f>
        <v/>
      </c>
      <c r="AV29" s="395" t="str">
        <f>IF(AV28="","",VLOOKUP(AV28,'[1]シフト記号表（勤務時間帯）'!$C$6:$K$35,9,FALSE))</f>
        <v/>
      </c>
      <c r="AW29" s="395" t="str">
        <f>IF(AW28="","",VLOOKUP(AW28,'[1]シフト記号表（勤務時間帯）'!$C$6:$K$35,9,FALSE))</f>
        <v/>
      </c>
      <c r="AX29" s="698">
        <f>IF($BB$3="４週",SUM(S29:AT29),IF($BB$3="暦月",SUM(S29:AW29),""))</f>
        <v>0</v>
      </c>
      <c r="AY29" s="699"/>
      <c r="AZ29" s="700">
        <f>IF($BB$3="４週",AX29/4,IF($BB$3="暦月",'地密通所（1枚版）'!AX29/('地密通所（1枚版）'!$BB$8/7),""))</f>
        <v>0</v>
      </c>
      <c r="BA29" s="701"/>
      <c r="BB29" s="747"/>
      <c r="BC29" s="748"/>
      <c r="BD29" s="748"/>
      <c r="BE29" s="748"/>
      <c r="BF29" s="749"/>
    </row>
    <row r="30" spans="2:58" ht="20.25" customHeight="1" x14ac:dyDescent="0.2">
      <c r="B30" s="709"/>
      <c r="C30" s="717"/>
      <c r="D30" s="718"/>
      <c r="E30" s="719"/>
      <c r="F30" s="393">
        <f>C28</f>
        <v>0</v>
      </c>
      <c r="G30" s="742"/>
      <c r="H30" s="726"/>
      <c r="I30" s="724"/>
      <c r="J30" s="724"/>
      <c r="K30" s="725"/>
      <c r="L30" s="743"/>
      <c r="M30" s="737"/>
      <c r="N30" s="737"/>
      <c r="O30" s="738"/>
      <c r="P30" s="739" t="s">
        <v>717</v>
      </c>
      <c r="Q30" s="740"/>
      <c r="R30" s="741"/>
      <c r="S30" s="398" t="str">
        <f>IF(S28="","",VLOOKUP(S28,'[1]シフト記号表（勤務時間帯）'!$C$6:$U$35,19,FALSE))</f>
        <v/>
      </c>
      <c r="T30" s="399" t="str">
        <f>IF(T28="","",VLOOKUP(T28,'[1]シフト記号表（勤務時間帯）'!$C$6:$U$35,19,FALSE))</f>
        <v/>
      </c>
      <c r="U30" s="399" t="str">
        <f>IF(U28="","",VLOOKUP(U28,'[1]シフト記号表（勤務時間帯）'!$C$6:$U$35,19,FALSE))</f>
        <v/>
      </c>
      <c r="V30" s="399" t="str">
        <f>IF(V28="","",VLOOKUP(V28,'[1]シフト記号表（勤務時間帯）'!$C$6:$U$35,19,FALSE))</f>
        <v/>
      </c>
      <c r="W30" s="399" t="str">
        <f>IF(W28="","",VLOOKUP(W28,'[1]シフト記号表（勤務時間帯）'!$C$6:$U$35,19,FALSE))</f>
        <v/>
      </c>
      <c r="X30" s="399" t="str">
        <f>IF(X28="","",VLOOKUP(X28,'[1]シフト記号表（勤務時間帯）'!$C$6:$U$35,19,FALSE))</f>
        <v/>
      </c>
      <c r="Y30" s="400" t="str">
        <f>IF(Y28="","",VLOOKUP(Y28,'[1]シフト記号表（勤務時間帯）'!$C$6:$U$35,19,FALSE))</f>
        <v/>
      </c>
      <c r="Z30" s="398" t="str">
        <f>IF(Z28="","",VLOOKUP(Z28,'[1]シフト記号表（勤務時間帯）'!$C$6:$U$35,19,FALSE))</f>
        <v/>
      </c>
      <c r="AA30" s="399" t="str">
        <f>IF(AA28="","",VLOOKUP(AA28,'[1]シフト記号表（勤務時間帯）'!$C$6:$U$35,19,FALSE))</f>
        <v/>
      </c>
      <c r="AB30" s="399" t="str">
        <f>IF(AB28="","",VLOOKUP(AB28,'[1]シフト記号表（勤務時間帯）'!$C$6:$U$35,19,FALSE))</f>
        <v/>
      </c>
      <c r="AC30" s="399" t="str">
        <f>IF(AC28="","",VLOOKUP(AC28,'[1]シフト記号表（勤務時間帯）'!$C$6:$U$35,19,FALSE))</f>
        <v/>
      </c>
      <c r="AD30" s="399" t="str">
        <f>IF(AD28="","",VLOOKUP(AD28,'[1]シフト記号表（勤務時間帯）'!$C$6:$U$35,19,FALSE))</f>
        <v/>
      </c>
      <c r="AE30" s="399" t="str">
        <f>IF(AE28="","",VLOOKUP(AE28,'[1]シフト記号表（勤務時間帯）'!$C$6:$U$35,19,FALSE))</f>
        <v/>
      </c>
      <c r="AF30" s="400" t="str">
        <f>IF(AF28="","",VLOOKUP(AF28,'[1]シフト記号表（勤務時間帯）'!$C$6:$U$35,19,FALSE))</f>
        <v/>
      </c>
      <c r="AG30" s="398" t="str">
        <f>IF(AG28="","",VLOOKUP(AG28,'[1]シフト記号表（勤務時間帯）'!$C$6:$U$35,19,FALSE))</f>
        <v/>
      </c>
      <c r="AH30" s="399" t="str">
        <f>IF(AH28="","",VLOOKUP(AH28,'[1]シフト記号表（勤務時間帯）'!$C$6:$U$35,19,FALSE))</f>
        <v/>
      </c>
      <c r="AI30" s="399" t="str">
        <f>IF(AI28="","",VLOOKUP(AI28,'[1]シフト記号表（勤務時間帯）'!$C$6:$U$35,19,FALSE))</f>
        <v/>
      </c>
      <c r="AJ30" s="399" t="str">
        <f>IF(AJ28="","",VLOOKUP(AJ28,'[1]シフト記号表（勤務時間帯）'!$C$6:$U$35,19,FALSE))</f>
        <v/>
      </c>
      <c r="AK30" s="399" t="str">
        <f>IF(AK28="","",VLOOKUP(AK28,'[1]シフト記号表（勤務時間帯）'!$C$6:$U$35,19,FALSE))</f>
        <v/>
      </c>
      <c r="AL30" s="399" t="str">
        <f>IF(AL28="","",VLOOKUP(AL28,'[1]シフト記号表（勤務時間帯）'!$C$6:$U$35,19,FALSE))</f>
        <v/>
      </c>
      <c r="AM30" s="400" t="str">
        <f>IF(AM28="","",VLOOKUP(AM28,'[1]シフト記号表（勤務時間帯）'!$C$6:$U$35,19,FALSE))</f>
        <v/>
      </c>
      <c r="AN30" s="398" t="str">
        <f>IF(AN28="","",VLOOKUP(AN28,'[1]シフト記号表（勤務時間帯）'!$C$6:$U$35,19,FALSE))</f>
        <v/>
      </c>
      <c r="AO30" s="399" t="str">
        <f>IF(AO28="","",VLOOKUP(AO28,'[1]シフト記号表（勤務時間帯）'!$C$6:$U$35,19,FALSE))</f>
        <v/>
      </c>
      <c r="AP30" s="399" t="str">
        <f>IF(AP28="","",VLOOKUP(AP28,'[1]シフト記号表（勤務時間帯）'!$C$6:$U$35,19,FALSE))</f>
        <v/>
      </c>
      <c r="AQ30" s="399" t="str">
        <f>IF(AQ28="","",VLOOKUP(AQ28,'[1]シフト記号表（勤務時間帯）'!$C$6:$U$35,19,FALSE))</f>
        <v/>
      </c>
      <c r="AR30" s="399" t="str">
        <f>IF(AR28="","",VLOOKUP(AR28,'[1]シフト記号表（勤務時間帯）'!$C$6:$U$35,19,FALSE))</f>
        <v/>
      </c>
      <c r="AS30" s="399" t="str">
        <f>IF(AS28="","",VLOOKUP(AS28,'[1]シフト記号表（勤務時間帯）'!$C$6:$U$35,19,FALSE))</f>
        <v/>
      </c>
      <c r="AT30" s="400" t="str">
        <f>IF(AT28="","",VLOOKUP(AT28,'[1]シフト記号表（勤務時間帯）'!$C$6:$U$35,19,FALSE))</f>
        <v/>
      </c>
      <c r="AU30" s="398" t="str">
        <f>IF(AU28="","",VLOOKUP(AU28,'[1]シフト記号表（勤務時間帯）'!$C$6:$U$35,19,FALSE))</f>
        <v/>
      </c>
      <c r="AV30" s="399" t="str">
        <f>IF(AV28="","",VLOOKUP(AV28,'[1]シフト記号表（勤務時間帯）'!$C$6:$U$35,19,FALSE))</f>
        <v/>
      </c>
      <c r="AW30" s="399" t="str">
        <f>IF(AW28="","",VLOOKUP(AW28,'[1]シフト記号表（勤務時間帯）'!$C$6:$U$35,19,FALSE))</f>
        <v/>
      </c>
      <c r="AX30" s="705">
        <f>IF($BB$3="４週",SUM(S30:AT30),IF($BB$3="暦月",SUM(S30:AW30),""))</f>
        <v>0</v>
      </c>
      <c r="AY30" s="706"/>
      <c r="AZ30" s="707">
        <f>IF($BB$3="４週",AX30/4,IF($BB$3="暦月",'地密通所（1枚版）'!AX30/('地密通所（1枚版）'!$BB$8/7),""))</f>
        <v>0</v>
      </c>
      <c r="BA30" s="708"/>
      <c r="BB30" s="750"/>
      <c r="BC30" s="751"/>
      <c r="BD30" s="751"/>
      <c r="BE30" s="751"/>
      <c r="BF30" s="752"/>
    </row>
    <row r="31" spans="2:58" ht="20.25" customHeight="1" x14ac:dyDescent="0.2">
      <c r="B31" s="709">
        <f>B28+1</f>
        <v>4</v>
      </c>
      <c r="C31" s="711"/>
      <c r="D31" s="712"/>
      <c r="E31" s="713"/>
      <c r="F31" s="401"/>
      <c r="G31" s="720"/>
      <c r="H31" s="723"/>
      <c r="I31" s="724"/>
      <c r="J31" s="724"/>
      <c r="K31" s="725"/>
      <c r="L31" s="730"/>
      <c r="M31" s="687"/>
      <c r="N31" s="687"/>
      <c r="O31" s="688"/>
      <c r="P31" s="733" t="s">
        <v>715</v>
      </c>
      <c r="Q31" s="734"/>
      <c r="R31" s="735"/>
      <c r="S31" s="390"/>
      <c r="T31" s="391"/>
      <c r="U31" s="391"/>
      <c r="V31" s="391"/>
      <c r="W31" s="391"/>
      <c r="X31" s="391"/>
      <c r="Y31" s="392"/>
      <c r="Z31" s="390"/>
      <c r="AA31" s="391"/>
      <c r="AB31" s="391"/>
      <c r="AC31" s="391"/>
      <c r="AD31" s="391"/>
      <c r="AE31" s="391"/>
      <c r="AF31" s="392"/>
      <c r="AG31" s="390"/>
      <c r="AH31" s="391"/>
      <c r="AI31" s="391"/>
      <c r="AJ31" s="391"/>
      <c r="AK31" s="391"/>
      <c r="AL31" s="391"/>
      <c r="AM31" s="392"/>
      <c r="AN31" s="390"/>
      <c r="AO31" s="391"/>
      <c r="AP31" s="391"/>
      <c r="AQ31" s="391"/>
      <c r="AR31" s="391"/>
      <c r="AS31" s="391"/>
      <c r="AT31" s="392"/>
      <c r="AU31" s="390"/>
      <c r="AV31" s="391"/>
      <c r="AW31" s="391"/>
      <c r="AX31" s="682"/>
      <c r="AY31" s="683"/>
      <c r="AZ31" s="684"/>
      <c r="BA31" s="685"/>
      <c r="BB31" s="744"/>
      <c r="BC31" s="745"/>
      <c r="BD31" s="745"/>
      <c r="BE31" s="745"/>
      <c r="BF31" s="746"/>
    </row>
    <row r="32" spans="2:58" ht="20.25" customHeight="1" x14ac:dyDescent="0.2">
      <c r="B32" s="709"/>
      <c r="C32" s="714"/>
      <c r="D32" s="715"/>
      <c r="E32" s="716"/>
      <c r="F32" s="393"/>
      <c r="G32" s="721"/>
      <c r="H32" s="726"/>
      <c r="I32" s="724"/>
      <c r="J32" s="724"/>
      <c r="K32" s="725"/>
      <c r="L32" s="731"/>
      <c r="M32" s="690"/>
      <c r="N32" s="690"/>
      <c r="O32" s="691"/>
      <c r="P32" s="695" t="s">
        <v>716</v>
      </c>
      <c r="Q32" s="696"/>
      <c r="R32" s="697"/>
      <c r="S32" s="394" t="str">
        <f>IF(S31="","",VLOOKUP(S31,'[1]シフト記号表（勤務時間帯）'!$C$6:$K$35,9,FALSE))</f>
        <v/>
      </c>
      <c r="T32" s="395" t="str">
        <f>IF(T31="","",VLOOKUP(T31,'[1]シフト記号表（勤務時間帯）'!$C$6:$K$35,9,FALSE))</f>
        <v/>
      </c>
      <c r="U32" s="395" t="str">
        <f>IF(U31="","",VLOOKUP(U31,'[1]シフト記号表（勤務時間帯）'!$C$6:$K$35,9,FALSE))</f>
        <v/>
      </c>
      <c r="V32" s="395" t="str">
        <f>IF(V31="","",VLOOKUP(V31,'[1]シフト記号表（勤務時間帯）'!$C$6:$K$35,9,FALSE))</f>
        <v/>
      </c>
      <c r="W32" s="395" t="str">
        <f>IF(W31="","",VLOOKUP(W31,'[1]シフト記号表（勤務時間帯）'!$C$6:$K$35,9,FALSE))</f>
        <v/>
      </c>
      <c r="X32" s="395" t="str">
        <f>IF(X31="","",VLOOKUP(X31,'[1]シフト記号表（勤務時間帯）'!$C$6:$K$35,9,FALSE))</f>
        <v/>
      </c>
      <c r="Y32" s="396" t="str">
        <f>IF(Y31="","",VLOOKUP(Y31,'[1]シフト記号表（勤務時間帯）'!$C$6:$K$35,9,FALSE))</f>
        <v/>
      </c>
      <c r="Z32" s="394" t="str">
        <f>IF(Z31="","",VLOOKUP(Z31,'[1]シフト記号表（勤務時間帯）'!$C$6:$K$35,9,FALSE))</f>
        <v/>
      </c>
      <c r="AA32" s="395" t="str">
        <f>IF(AA31="","",VLOOKUP(AA31,'[1]シフト記号表（勤務時間帯）'!$C$6:$K$35,9,FALSE))</f>
        <v/>
      </c>
      <c r="AB32" s="395" t="str">
        <f>IF(AB31="","",VLOOKUP(AB31,'[1]シフト記号表（勤務時間帯）'!$C$6:$K$35,9,FALSE))</f>
        <v/>
      </c>
      <c r="AC32" s="395" t="str">
        <f>IF(AC31="","",VLOOKUP(AC31,'[1]シフト記号表（勤務時間帯）'!$C$6:$K$35,9,FALSE))</f>
        <v/>
      </c>
      <c r="AD32" s="395" t="str">
        <f>IF(AD31="","",VLOOKUP(AD31,'[1]シフト記号表（勤務時間帯）'!$C$6:$K$35,9,FALSE))</f>
        <v/>
      </c>
      <c r="AE32" s="395" t="str">
        <f>IF(AE31="","",VLOOKUP(AE31,'[1]シフト記号表（勤務時間帯）'!$C$6:$K$35,9,FALSE))</f>
        <v/>
      </c>
      <c r="AF32" s="396" t="str">
        <f>IF(AF31="","",VLOOKUP(AF31,'[1]シフト記号表（勤務時間帯）'!$C$6:$K$35,9,FALSE))</f>
        <v/>
      </c>
      <c r="AG32" s="394" t="str">
        <f>IF(AG31="","",VLOOKUP(AG31,'[1]シフト記号表（勤務時間帯）'!$C$6:$K$35,9,FALSE))</f>
        <v/>
      </c>
      <c r="AH32" s="395" t="str">
        <f>IF(AH31="","",VLOOKUP(AH31,'[1]シフト記号表（勤務時間帯）'!$C$6:$K$35,9,FALSE))</f>
        <v/>
      </c>
      <c r="AI32" s="395" t="str">
        <f>IF(AI31="","",VLOOKUP(AI31,'[1]シフト記号表（勤務時間帯）'!$C$6:$K$35,9,FALSE))</f>
        <v/>
      </c>
      <c r="AJ32" s="395" t="str">
        <f>IF(AJ31="","",VLOOKUP(AJ31,'[1]シフト記号表（勤務時間帯）'!$C$6:$K$35,9,FALSE))</f>
        <v/>
      </c>
      <c r="AK32" s="395" t="str">
        <f>IF(AK31="","",VLOOKUP(AK31,'[1]シフト記号表（勤務時間帯）'!$C$6:$K$35,9,FALSE))</f>
        <v/>
      </c>
      <c r="AL32" s="395" t="str">
        <f>IF(AL31="","",VLOOKUP(AL31,'[1]シフト記号表（勤務時間帯）'!$C$6:$K$35,9,FALSE))</f>
        <v/>
      </c>
      <c r="AM32" s="396" t="str">
        <f>IF(AM31="","",VLOOKUP(AM31,'[1]シフト記号表（勤務時間帯）'!$C$6:$K$35,9,FALSE))</f>
        <v/>
      </c>
      <c r="AN32" s="394" t="str">
        <f>IF(AN31="","",VLOOKUP(AN31,'[1]シフト記号表（勤務時間帯）'!$C$6:$K$35,9,FALSE))</f>
        <v/>
      </c>
      <c r="AO32" s="395" t="str">
        <f>IF(AO31="","",VLOOKUP(AO31,'[1]シフト記号表（勤務時間帯）'!$C$6:$K$35,9,FALSE))</f>
        <v/>
      </c>
      <c r="AP32" s="395" t="str">
        <f>IF(AP31="","",VLOOKUP(AP31,'[1]シフト記号表（勤務時間帯）'!$C$6:$K$35,9,FALSE))</f>
        <v/>
      </c>
      <c r="AQ32" s="395" t="str">
        <f>IF(AQ31="","",VLOOKUP(AQ31,'[1]シフト記号表（勤務時間帯）'!$C$6:$K$35,9,FALSE))</f>
        <v/>
      </c>
      <c r="AR32" s="395" t="str">
        <f>IF(AR31="","",VLOOKUP(AR31,'[1]シフト記号表（勤務時間帯）'!$C$6:$K$35,9,FALSE))</f>
        <v/>
      </c>
      <c r="AS32" s="395" t="str">
        <f>IF(AS31="","",VLOOKUP(AS31,'[1]シフト記号表（勤務時間帯）'!$C$6:$K$35,9,FALSE))</f>
        <v/>
      </c>
      <c r="AT32" s="396" t="str">
        <f>IF(AT31="","",VLOOKUP(AT31,'[1]シフト記号表（勤務時間帯）'!$C$6:$K$35,9,FALSE))</f>
        <v/>
      </c>
      <c r="AU32" s="394" t="str">
        <f>IF(AU31="","",VLOOKUP(AU31,'[1]シフト記号表（勤務時間帯）'!$C$6:$K$35,9,FALSE))</f>
        <v/>
      </c>
      <c r="AV32" s="395" t="str">
        <f>IF(AV31="","",VLOOKUP(AV31,'[1]シフト記号表（勤務時間帯）'!$C$6:$K$35,9,FALSE))</f>
        <v/>
      </c>
      <c r="AW32" s="395" t="str">
        <f>IF(AW31="","",VLOOKUP(AW31,'[1]シフト記号表（勤務時間帯）'!$C$6:$K$35,9,FALSE))</f>
        <v/>
      </c>
      <c r="AX32" s="698">
        <f>IF($BB$3="４週",SUM(S32:AT32),IF($BB$3="暦月",SUM(S32:AW32),""))</f>
        <v>0</v>
      </c>
      <c r="AY32" s="699"/>
      <c r="AZ32" s="700">
        <f>IF($BB$3="４週",AX32/4,IF($BB$3="暦月",'地密通所（1枚版）'!AX32/('地密通所（1枚版）'!$BB$8/7),""))</f>
        <v>0</v>
      </c>
      <c r="BA32" s="701"/>
      <c r="BB32" s="747"/>
      <c r="BC32" s="748"/>
      <c r="BD32" s="748"/>
      <c r="BE32" s="748"/>
      <c r="BF32" s="749"/>
    </row>
    <row r="33" spans="2:58" ht="20.25" customHeight="1" x14ac:dyDescent="0.2">
      <c r="B33" s="709"/>
      <c r="C33" s="717"/>
      <c r="D33" s="718"/>
      <c r="E33" s="719"/>
      <c r="F33" s="393">
        <f>C31</f>
        <v>0</v>
      </c>
      <c r="G33" s="742"/>
      <c r="H33" s="726"/>
      <c r="I33" s="724"/>
      <c r="J33" s="724"/>
      <c r="K33" s="725"/>
      <c r="L33" s="743"/>
      <c r="M33" s="737"/>
      <c r="N33" s="737"/>
      <c r="O33" s="738"/>
      <c r="P33" s="739" t="s">
        <v>717</v>
      </c>
      <c r="Q33" s="740"/>
      <c r="R33" s="741"/>
      <c r="S33" s="398" t="str">
        <f>IF(S31="","",VLOOKUP(S31,'[1]シフト記号表（勤務時間帯）'!$C$6:$U$35,19,FALSE))</f>
        <v/>
      </c>
      <c r="T33" s="399" t="str">
        <f>IF(T31="","",VLOOKUP(T31,'[1]シフト記号表（勤務時間帯）'!$C$6:$U$35,19,FALSE))</f>
        <v/>
      </c>
      <c r="U33" s="399" t="str">
        <f>IF(U31="","",VLOOKUP(U31,'[1]シフト記号表（勤務時間帯）'!$C$6:$U$35,19,FALSE))</f>
        <v/>
      </c>
      <c r="V33" s="399" t="str">
        <f>IF(V31="","",VLOOKUP(V31,'[1]シフト記号表（勤務時間帯）'!$C$6:$U$35,19,FALSE))</f>
        <v/>
      </c>
      <c r="W33" s="399" t="str">
        <f>IF(W31="","",VLOOKUP(W31,'[1]シフト記号表（勤務時間帯）'!$C$6:$U$35,19,FALSE))</f>
        <v/>
      </c>
      <c r="X33" s="399" t="str">
        <f>IF(X31="","",VLOOKUP(X31,'[1]シフト記号表（勤務時間帯）'!$C$6:$U$35,19,FALSE))</f>
        <v/>
      </c>
      <c r="Y33" s="400" t="str">
        <f>IF(Y31="","",VLOOKUP(Y31,'[1]シフト記号表（勤務時間帯）'!$C$6:$U$35,19,FALSE))</f>
        <v/>
      </c>
      <c r="Z33" s="398" t="str">
        <f>IF(Z31="","",VLOOKUP(Z31,'[1]シフト記号表（勤務時間帯）'!$C$6:$U$35,19,FALSE))</f>
        <v/>
      </c>
      <c r="AA33" s="399" t="str">
        <f>IF(AA31="","",VLOOKUP(AA31,'[1]シフト記号表（勤務時間帯）'!$C$6:$U$35,19,FALSE))</f>
        <v/>
      </c>
      <c r="AB33" s="399" t="str">
        <f>IF(AB31="","",VLOOKUP(AB31,'[1]シフト記号表（勤務時間帯）'!$C$6:$U$35,19,FALSE))</f>
        <v/>
      </c>
      <c r="AC33" s="399" t="str">
        <f>IF(AC31="","",VLOOKUP(AC31,'[1]シフト記号表（勤務時間帯）'!$C$6:$U$35,19,FALSE))</f>
        <v/>
      </c>
      <c r="AD33" s="399" t="str">
        <f>IF(AD31="","",VLOOKUP(AD31,'[1]シフト記号表（勤務時間帯）'!$C$6:$U$35,19,FALSE))</f>
        <v/>
      </c>
      <c r="AE33" s="399" t="str">
        <f>IF(AE31="","",VLOOKUP(AE31,'[1]シフト記号表（勤務時間帯）'!$C$6:$U$35,19,FALSE))</f>
        <v/>
      </c>
      <c r="AF33" s="400" t="str">
        <f>IF(AF31="","",VLOOKUP(AF31,'[1]シフト記号表（勤務時間帯）'!$C$6:$U$35,19,FALSE))</f>
        <v/>
      </c>
      <c r="AG33" s="398" t="str">
        <f>IF(AG31="","",VLOOKUP(AG31,'[1]シフト記号表（勤務時間帯）'!$C$6:$U$35,19,FALSE))</f>
        <v/>
      </c>
      <c r="AH33" s="399" t="str">
        <f>IF(AH31="","",VLOOKUP(AH31,'[1]シフト記号表（勤務時間帯）'!$C$6:$U$35,19,FALSE))</f>
        <v/>
      </c>
      <c r="AI33" s="399" t="str">
        <f>IF(AI31="","",VLOOKUP(AI31,'[1]シフト記号表（勤務時間帯）'!$C$6:$U$35,19,FALSE))</f>
        <v/>
      </c>
      <c r="AJ33" s="399" t="str">
        <f>IF(AJ31="","",VLOOKUP(AJ31,'[1]シフト記号表（勤務時間帯）'!$C$6:$U$35,19,FALSE))</f>
        <v/>
      </c>
      <c r="AK33" s="399" t="str">
        <f>IF(AK31="","",VLOOKUP(AK31,'[1]シフト記号表（勤務時間帯）'!$C$6:$U$35,19,FALSE))</f>
        <v/>
      </c>
      <c r="AL33" s="399" t="str">
        <f>IF(AL31="","",VLOOKUP(AL31,'[1]シフト記号表（勤務時間帯）'!$C$6:$U$35,19,FALSE))</f>
        <v/>
      </c>
      <c r="AM33" s="400" t="str">
        <f>IF(AM31="","",VLOOKUP(AM31,'[1]シフト記号表（勤務時間帯）'!$C$6:$U$35,19,FALSE))</f>
        <v/>
      </c>
      <c r="AN33" s="398" t="str">
        <f>IF(AN31="","",VLOOKUP(AN31,'[1]シフト記号表（勤務時間帯）'!$C$6:$U$35,19,FALSE))</f>
        <v/>
      </c>
      <c r="AO33" s="399" t="str">
        <f>IF(AO31="","",VLOOKUP(AO31,'[1]シフト記号表（勤務時間帯）'!$C$6:$U$35,19,FALSE))</f>
        <v/>
      </c>
      <c r="AP33" s="399" t="str">
        <f>IF(AP31="","",VLOOKUP(AP31,'[1]シフト記号表（勤務時間帯）'!$C$6:$U$35,19,FALSE))</f>
        <v/>
      </c>
      <c r="AQ33" s="399" t="str">
        <f>IF(AQ31="","",VLOOKUP(AQ31,'[1]シフト記号表（勤務時間帯）'!$C$6:$U$35,19,FALSE))</f>
        <v/>
      </c>
      <c r="AR33" s="399" t="str">
        <f>IF(AR31="","",VLOOKUP(AR31,'[1]シフト記号表（勤務時間帯）'!$C$6:$U$35,19,FALSE))</f>
        <v/>
      </c>
      <c r="AS33" s="399" t="str">
        <f>IF(AS31="","",VLOOKUP(AS31,'[1]シフト記号表（勤務時間帯）'!$C$6:$U$35,19,FALSE))</f>
        <v/>
      </c>
      <c r="AT33" s="400" t="str">
        <f>IF(AT31="","",VLOOKUP(AT31,'[1]シフト記号表（勤務時間帯）'!$C$6:$U$35,19,FALSE))</f>
        <v/>
      </c>
      <c r="AU33" s="398" t="str">
        <f>IF(AU31="","",VLOOKUP(AU31,'[1]シフト記号表（勤務時間帯）'!$C$6:$U$35,19,FALSE))</f>
        <v/>
      </c>
      <c r="AV33" s="399" t="str">
        <f>IF(AV31="","",VLOOKUP(AV31,'[1]シフト記号表（勤務時間帯）'!$C$6:$U$35,19,FALSE))</f>
        <v/>
      </c>
      <c r="AW33" s="399" t="str">
        <f>IF(AW31="","",VLOOKUP(AW31,'[1]シフト記号表（勤務時間帯）'!$C$6:$U$35,19,FALSE))</f>
        <v/>
      </c>
      <c r="AX33" s="705">
        <f>IF($BB$3="４週",SUM(S33:AT33),IF($BB$3="暦月",SUM(S33:AW33),""))</f>
        <v>0</v>
      </c>
      <c r="AY33" s="706"/>
      <c r="AZ33" s="707">
        <f>IF($BB$3="４週",AX33/4,IF($BB$3="暦月",'地密通所（1枚版）'!AX33/('地密通所（1枚版）'!$BB$8/7),""))</f>
        <v>0</v>
      </c>
      <c r="BA33" s="708"/>
      <c r="BB33" s="750"/>
      <c r="BC33" s="751"/>
      <c r="BD33" s="751"/>
      <c r="BE33" s="751"/>
      <c r="BF33" s="752"/>
    </row>
    <row r="34" spans="2:58" ht="20.25" customHeight="1" x14ac:dyDescent="0.2">
      <c r="B34" s="709">
        <f>B31+1</f>
        <v>5</v>
      </c>
      <c r="C34" s="711"/>
      <c r="D34" s="712"/>
      <c r="E34" s="713"/>
      <c r="F34" s="401"/>
      <c r="G34" s="720"/>
      <c r="H34" s="723"/>
      <c r="I34" s="724"/>
      <c r="J34" s="724"/>
      <c r="K34" s="725"/>
      <c r="L34" s="730"/>
      <c r="M34" s="687"/>
      <c r="N34" s="687"/>
      <c r="O34" s="688"/>
      <c r="P34" s="733" t="s">
        <v>715</v>
      </c>
      <c r="Q34" s="734"/>
      <c r="R34" s="735"/>
      <c r="S34" s="390"/>
      <c r="T34" s="391"/>
      <c r="U34" s="391"/>
      <c r="V34" s="391"/>
      <c r="W34" s="391"/>
      <c r="X34" s="391"/>
      <c r="Y34" s="392"/>
      <c r="Z34" s="390"/>
      <c r="AA34" s="391"/>
      <c r="AB34" s="391"/>
      <c r="AC34" s="391"/>
      <c r="AD34" s="391"/>
      <c r="AE34" s="391"/>
      <c r="AF34" s="392"/>
      <c r="AG34" s="390"/>
      <c r="AH34" s="391"/>
      <c r="AI34" s="391"/>
      <c r="AJ34" s="391"/>
      <c r="AK34" s="391"/>
      <c r="AL34" s="391"/>
      <c r="AM34" s="392"/>
      <c r="AN34" s="390"/>
      <c r="AO34" s="391"/>
      <c r="AP34" s="391"/>
      <c r="AQ34" s="391"/>
      <c r="AR34" s="391"/>
      <c r="AS34" s="391"/>
      <c r="AT34" s="392"/>
      <c r="AU34" s="390"/>
      <c r="AV34" s="391"/>
      <c r="AW34" s="391"/>
      <c r="AX34" s="682"/>
      <c r="AY34" s="683"/>
      <c r="AZ34" s="684"/>
      <c r="BA34" s="685"/>
      <c r="BB34" s="744"/>
      <c r="BC34" s="745"/>
      <c r="BD34" s="745"/>
      <c r="BE34" s="745"/>
      <c r="BF34" s="746"/>
    </row>
    <row r="35" spans="2:58" ht="20.25" customHeight="1" x14ac:dyDescent="0.2">
      <c r="B35" s="709"/>
      <c r="C35" s="714"/>
      <c r="D35" s="715"/>
      <c r="E35" s="716"/>
      <c r="F35" s="393"/>
      <c r="G35" s="721"/>
      <c r="H35" s="726"/>
      <c r="I35" s="724"/>
      <c r="J35" s="724"/>
      <c r="K35" s="725"/>
      <c r="L35" s="731"/>
      <c r="M35" s="690"/>
      <c r="N35" s="690"/>
      <c r="O35" s="691"/>
      <c r="P35" s="695" t="s">
        <v>716</v>
      </c>
      <c r="Q35" s="696"/>
      <c r="R35" s="697"/>
      <c r="S35" s="394" t="str">
        <f>IF(S34="","",VLOOKUP(S34,'[1]シフト記号表（勤務時間帯）'!$C$6:$K$35,9,FALSE))</f>
        <v/>
      </c>
      <c r="T35" s="395" t="str">
        <f>IF(T34="","",VLOOKUP(T34,'[1]シフト記号表（勤務時間帯）'!$C$6:$K$35,9,FALSE))</f>
        <v/>
      </c>
      <c r="U35" s="395" t="str">
        <f>IF(U34="","",VLOOKUP(U34,'[1]シフト記号表（勤務時間帯）'!$C$6:$K$35,9,FALSE))</f>
        <v/>
      </c>
      <c r="V35" s="395" t="str">
        <f>IF(V34="","",VLOOKUP(V34,'[1]シフト記号表（勤務時間帯）'!$C$6:$K$35,9,FALSE))</f>
        <v/>
      </c>
      <c r="W35" s="395" t="str">
        <f>IF(W34="","",VLOOKUP(W34,'[1]シフト記号表（勤務時間帯）'!$C$6:$K$35,9,FALSE))</f>
        <v/>
      </c>
      <c r="X35" s="395" t="str">
        <f>IF(X34="","",VLOOKUP(X34,'[1]シフト記号表（勤務時間帯）'!$C$6:$K$35,9,FALSE))</f>
        <v/>
      </c>
      <c r="Y35" s="396" t="str">
        <f>IF(Y34="","",VLOOKUP(Y34,'[1]シフト記号表（勤務時間帯）'!$C$6:$K$35,9,FALSE))</f>
        <v/>
      </c>
      <c r="Z35" s="394" t="str">
        <f>IF(Z34="","",VLOOKUP(Z34,'[1]シフト記号表（勤務時間帯）'!$C$6:$K$35,9,FALSE))</f>
        <v/>
      </c>
      <c r="AA35" s="395" t="str">
        <f>IF(AA34="","",VLOOKUP(AA34,'[1]シフト記号表（勤務時間帯）'!$C$6:$K$35,9,FALSE))</f>
        <v/>
      </c>
      <c r="AB35" s="395" t="str">
        <f>IF(AB34="","",VLOOKUP(AB34,'[1]シフト記号表（勤務時間帯）'!$C$6:$K$35,9,FALSE))</f>
        <v/>
      </c>
      <c r="AC35" s="395" t="str">
        <f>IF(AC34="","",VLOOKUP(AC34,'[1]シフト記号表（勤務時間帯）'!$C$6:$K$35,9,FALSE))</f>
        <v/>
      </c>
      <c r="AD35" s="395" t="str">
        <f>IF(AD34="","",VLOOKUP(AD34,'[1]シフト記号表（勤務時間帯）'!$C$6:$K$35,9,FALSE))</f>
        <v/>
      </c>
      <c r="AE35" s="395" t="str">
        <f>IF(AE34="","",VLOOKUP(AE34,'[1]シフト記号表（勤務時間帯）'!$C$6:$K$35,9,FALSE))</f>
        <v/>
      </c>
      <c r="AF35" s="396" t="str">
        <f>IF(AF34="","",VLOOKUP(AF34,'[1]シフト記号表（勤務時間帯）'!$C$6:$K$35,9,FALSE))</f>
        <v/>
      </c>
      <c r="AG35" s="394" t="str">
        <f>IF(AG34="","",VLOOKUP(AG34,'[1]シフト記号表（勤務時間帯）'!$C$6:$K$35,9,FALSE))</f>
        <v/>
      </c>
      <c r="AH35" s="395" t="str">
        <f>IF(AH34="","",VLOOKUP(AH34,'[1]シフト記号表（勤務時間帯）'!$C$6:$K$35,9,FALSE))</f>
        <v/>
      </c>
      <c r="AI35" s="395" t="str">
        <f>IF(AI34="","",VLOOKUP(AI34,'[1]シフト記号表（勤務時間帯）'!$C$6:$K$35,9,FALSE))</f>
        <v/>
      </c>
      <c r="AJ35" s="395" t="str">
        <f>IF(AJ34="","",VLOOKUP(AJ34,'[1]シフト記号表（勤務時間帯）'!$C$6:$K$35,9,FALSE))</f>
        <v/>
      </c>
      <c r="AK35" s="395" t="str">
        <f>IF(AK34="","",VLOOKUP(AK34,'[1]シフト記号表（勤務時間帯）'!$C$6:$K$35,9,FALSE))</f>
        <v/>
      </c>
      <c r="AL35" s="395" t="str">
        <f>IF(AL34="","",VLOOKUP(AL34,'[1]シフト記号表（勤務時間帯）'!$C$6:$K$35,9,FALSE))</f>
        <v/>
      </c>
      <c r="AM35" s="396" t="str">
        <f>IF(AM34="","",VLOOKUP(AM34,'[1]シフト記号表（勤務時間帯）'!$C$6:$K$35,9,FALSE))</f>
        <v/>
      </c>
      <c r="AN35" s="394" t="str">
        <f>IF(AN34="","",VLOOKUP(AN34,'[1]シフト記号表（勤務時間帯）'!$C$6:$K$35,9,FALSE))</f>
        <v/>
      </c>
      <c r="AO35" s="395" t="str">
        <f>IF(AO34="","",VLOOKUP(AO34,'[1]シフト記号表（勤務時間帯）'!$C$6:$K$35,9,FALSE))</f>
        <v/>
      </c>
      <c r="AP35" s="395" t="str">
        <f>IF(AP34="","",VLOOKUP(AP34,'[1]シフト記号表（勤務時間帯）'!$C$6:$K$35,9,FALSE))</f>
        <v/>
      </c>
      <c r="AQ35" s="395" t="str">
        <f>IF(AQ34="","",VLOOKUP(AQ34,'[1]シフト記号表（勤務時間帯）'!$C$6:$K$35,9,FALSE))</f>
        <v/>
      </c>
      <c r="AR35" s="395" t="str">
        <f>IF(AR34="","",VLOOKUP(AR34,'[1]シフト記号表（勤務時間帯）'!$C$6:$K$35,9,FALSE))</f>
        <v/>
      </c>
      <c r="AS35" s="395" t="str">
        <f>IF(AS34="","",VLOOKUP(AS34,'[1]シフト記号表（勤務時間帯）'!$C$6:$K$35,9,FALSE))</f>
        <v/>
      </c>
      <c r="AT35" s="396" t="str">
        <f>IF(AT34="","",VLOOKUP(AT34,'[1]シフト記号表（勤務時間帯）'!$C$6:$K$35,9,FALSE))</f>
        <v/>
      </c>
      <c r="AU35" s="394" t="str">
        <f>IF(AU34="","",VLOOKUP(AU34,'[1]シフト記号表（勤務時間帯）'!$C$6:$K$35,9,FALSE))</f>
        <v/>
      </c>
      <c r="AV35" s="395" t="str">
        <f>IF(AV34="","",VLOOKUP(AV34,'[1]シフト記号表（勤務時間帯）'!$C$6:$K$35,9,FALSE))</f>
        <v/>
      </c>
      <c r="AW35" s="395" t="str">
        <f>IF(AW34="","",VLOOKUP(AW34,'[1]シフト記号表（勤務時間帯）'!$C$6:$K$35,9,FALSE))</f>
        <v/>
      </c>
      <c r="AX35" s="698">
        <f>IF($BB$3="４週",SUM(S35:AT35),IF($BB$3="暦月",SUM(S35:AW35),""))</f>
        <v>0</v>
      </c>
      <c r="AY35" s="699"/>
      <c r="AZ35" s="700">
        <f>IF($BB$3="４週",AX35/4,IF($BB$3="暦月",'地密通所（1枚版）'!AX35/('地密通所（1枚版）'!$BB$8/7),""))</f>
        <v>0</v>
      </c>
      <c r="BA35" s="701"/>
      <c r="BB35" s="747"/>
      <c r="BC35" s="748"/>
      <c r="BD35" s="748"/>
      <c r="BE35" s="748"/>
      <c r="BF35" s="749"/>
    </row>
    <row r="36" spans="2:58" ht="20.25" customHeight="1" x14ac:dyDescent="0.2">
      <c r="B36" s="709"/>
      <c r="C36" s="717"/>
      <c r="D36" s="718"/>
      <c r="E36" s="719"/>
      <c r="F36" s="393">
        <f>C34</f>
        <v>0</v>
      </c>
      <c r="G36" s="742"/>
      <c r="H36" s="726"/>
      <c r="I36" s="724"/>
      <c r="J36" s="724"/>
      <c r="K36" s="725"/>
      <c r="L36" s="743"/>
      <c r="M36" s="737"/>
      <c r="N36" s="737"/>
      <c r="O36" s="738"/>
      <c r="P36" s="739" t="s">
        <v>717</v>
      </c>
      <c r="Q36" s="740"/>
      <c r="R36" s="741"/>
      <c r="S36" s="398" t="str">
        <f>IF(S34="","",VLOOKUP(S34,'[1]シフト記号表（勤務時間帯）'!$C$6:$U$35,19,FALSE))</f>
        <v/>
      </c>
      <c r="T36" s="399" t="str">
        <f>IF(T34="","",VLOOKUP(T34,'[1]シフト記号表（勤務時間帯）'!$C$6:$U$35,19,FALSE))</f>
        <v/>
      </c>
      <c r="U36" s="399" t="str">
        <f>IF(U34="","",VLOOKUP(U34,'[1]シフト記号表（勤務時間帯）'!$C$6:$U$35,19,FALSE))</f>
        <v/>
      </c>
      <c r="V36" s="399" t="str">
        <f>IF(V34="","",VLOOKUP(V34,'[1]シフト記号表（勤務時間帯）'!$C$6:$U$35,19,FALSE))</f>
        <v/>
      </c>
      <c r="W36" s="399" t="str">
        <f>IF(W34="","",VLOOKUP(W34,'[1]シフト記号表（勤務時間帯）'!$C$6:$U$35,19,FALSE))</f>
        <v/>
      </c>
      <c r="X36" s="399" t="str">
        <f>IF(X34="","",VLOOKUP(X34,'[1]シフト記号表（勤務時間帯）'!$C$6:$U$35,19,FALSE))</f>
        <v/>
      </c>
      <c r="Y36" s="400" t="str">
        <f>IF(Y34="","",VLOOKUP(Y34,'[1]シフト記号表（勤務時間帯）'!$C$6:$U$35,19,FALSE))</f>
        <v/>
      </c>
      <c r="Z36" s="398" t="str">
        <f>IF(Z34="","",VLOOKUP(Z34,'[1]シフト記号表（勤務時間帯）'!$C$6:$U$35,19,FALSE))</f>
        <v/>
      </c>
      <c r="AA36" s="399" t="str">
        <f>IF(AA34="","",VLOOKUP(AA34,'[1]シフト記号表（勤務時間帯）'!$C$6:$U$35,19,FALSE))</f>
        <v/>
      </c>
      <c r="AB36" s="399" t="str">
        <f>IF(AB34="","",VLOOKUP(AB34,'[1]シフト記号表（勤務時間帯）'!$C$6:$U$35,19,FALSE))</f>
        <v/>
      </c>
      <c r="AC36" s="399" t="str">
        <f>IF(AC34="","",VLOOKUP(AC34,'[1]シフト記号表（勤務時間帯）'!$C$6:$U$35,19,FALSE))</f>
        <v/>
      </c>
      <c r="AD36" s="399" t="str">
        <f>IF(AD34="","",VLOOKUP(AD34,'[1]シフト記号表（勤務時間帯）'!$C$6:$U$35,19,FALSE))</f>
        <v/>
      </c>
      <c r="AE36" s="399" t="str">
        <f>IF(AE34="","",VLOOKUP(AE34,'[1]シフト記号表（勤務時間帯）'!$C$6:$U$35,19,FALSE))</f>
        <v/>
      </c>
      <c r="AF36" s="400" t="str">
        <f>IF(AF34="","",VLOOKUP(AF34,'[1]シフト記号表（勤務時間帯）'!$C$6:$U$35,19,FALSE))</f>
        <v/>
      </c>
      <c r="AG36" s="398" t="str">
        <f>IF(AG34="","",VLOOKUP(AG34,'[1]シフト記号表（勤務時間帯）'!$C$6:$U$35,19,FALSE))</f>
        <v/>
      </c>
      <c r="AH36" s="399" t="str">
        <f>IF(AH34="","",VLOOKUP(AH34,'[1]シフト記号表（勤務時間帯）'!$C$6:$U$35,19,FALSE))</f>
        <v/>
      </c>
      <c r="AI36" s="399" t="str">
        <f>IF(AI34="","",VLOOKUP(AI34,'[1]シフト記号表（勤務時間帯）'!$C$6:$U$35,19,FALSE))</f>
        <v/>
      </c>
      <c r="AJ36" s="399" t="str">
        <f>IF(AJ34="","",VLOOKUP(AJ34,'[1]シフト記号表（勤務時間帯）'!$C$6:$U$35,19,FALSE))</f>
        <v/>
      </c>
      <c r="AK36" s="399" t="str">
        <f>IF(AK34="","",VLOOKUP(AK34,'[1]シフト記号表（勤務時間帯）'!$C$6:$U$35,19,FALSE))</f>
        <v/>
      </c>
      <c r="AL36" s="399" t="str">
        <f>IF(AL34="","",VLOOKUP(AL34,'[1]シフト記号表（勤務時間帯）'!$C$6:$U$35,19,FALSE))</f>
        <v/>
      </c>
      <c r="AM36" s="400" t="str">
        <f>IF(AM34="","",VLOOKUP(AM34,'[1]シフト記号表（勤務時間帯）'!$C$6:$U$35,19,FALSE))</f>
        <v/>
      </c>
      <c r="AN36" s="398" t="str">
        <f>IF(AN34="","",VLOOKUP(AN34,'[1]シフト記号表（勤務時間帯）'!$C$6:$U$35,19,FALSE))</f>
        <v/>
      </c>
      <c r="AO36" s="399" t="str">
        <f>IF(AO34="","",VLOOKUP(AO34,'[1]シフト記号表（勤務時間帯）'!$C$6:$U$35,19,FALSE))</f>
        <v/>
      </c>
      <c r="AP36" s="399" t="str">
        <f>IF(AP34="","",VLOOKUP(AP34,'[1]シフト記号表（勤務時間帯）'!$C$6:$U$35,19,FALSE))</f>
        <v/>
      </c>
      <c r="AQ36" s="399" t="str">
        <f>IF(AQ34="","",VLOOKUP(AQ34,'[1]シフト記号表（勤務時間帯）'!$C$6:$U$35,19,FALSE))</f>
        <v/>
      </c>
      <c r="AR36" s="399" t="str">
        <f>IF(AR34="","",VLOOKUP(AR34,'[1]シフト記号表（勤務時間帯）'!$C$6:$U$35,19,FALSE))</f>
        <v/>
      </c>
      <c r="AS36" s="399" t="str">
        <f>IF(AS34="","",VLOOKUP(AS34,'[1]シフト記号表（勤務時間帯）'!$C$6:$U$35,19,FALSE))</f>
        <v/>
      </c>
      <c r="AT36" s="400" t="str">
        <f>IF(AT34="","",VLOOKUP(AT34,'[1]シフト記号表（勤務時間帯）'!$C$6:$U$35,19,FALSE))</f>
        <v/>
      </c>
      <c r="AU36" s="398" t="str">
        <f>IF(AU34="","",VLOOKUP(AU34,'[1]シフト記号表（勤務時間帯）'!$C$6:$U$35,19,FALSE))</f>
        <v/>
      </c>
      <c r="AV36" s="399" t="str">
        <f>IF(AV34="","",VLOOKUP(AV34,'[1]シフト記号表（勤務時間帯）'!$C$6:$U$35,19,FALSE))</f>
        <v/>
      </c>
      <c r="AW36" s="399" t="str">
        <f>IF(AW34="","",VLOOKUP(AW34,'[1]シフト記号表（勤務時間帯）'!$C$6:$U$35,19,FALSE))</f>
        <v/>
      </c>
      <c r="AX36" s="705">
        <f>IF($BB$3="４週",SUM(S36:AT36),IF($BB$3="暦月",SUM(S36:AW36),""))</f>
        <v>0</v>
      </c>
      <c r="AY36" s="706"/>
      <c r="AZ36" s="707">
        <f>IF($BB$3="４週",AX36/4,IF($BB$3="暦月",'地密通所（1枚版）'!AX36/('地密通所（1枚版）'!$BB$8/7),""))</f>
        <v>0</v>
      </c>
      <c r="BA36" s="708"/>
      <c r="BB36" s="750"/>
      <c r="BC36" s="751"/>
      <c r="BD36" s="751"/>
      <c r="BE36" s="751"/>
      <c r="BF36" s="752"/>
    </row>
    <row r="37" spans="2:58" ht="20.25" customHeight="1" x14ac:dyDescent="0.2">
      <c r="B37" s="709">
        <f>B34+1</f>
        <v>6</v>
      </c>
      <c r="C37" s="711"/>
      <c r="D37" s="712"/>
      <c r="E37" s="713"/>
      <c r="F37" s="401"/>
      <c r="G37" s="720"/>
      <c r="H37" s="723"/>
      <c r="I37" s="724"/>
      <c r="J37" s="724"/>
      <c r="K37" s="725"/>
      <c r="L37" s="730"/>
      <c r="M37" s="687"/>
      <c r="N37" s="687"/>
      <c r="O37" s="688"/>
      <c r="P37" s="733" t="s">
        <v>715</v>
      </c>
      <c r="Q37" s="734"/>
      <c r="R37" s="735"/>
      <c r="S37" s="390"/>
      <c r="T37" s="391"/>
      <c r="U37" s="391"/>
      <c r="V37" s="391"/>
      <c r="W37" s="391"/>
      <c r="X37" s="391"/>
      <c r="Y37" s="392"/>
      <c r="Z37" s="390"/>
      <c r="AA37" s="391"/>
      <c r="AB37" s="391"/>
      <c r="AC37" s="391"/>
      <c r="AD37" s="391"/>
      <c r="AE37" s="391"/>
      <c r="AF37" s="392"/>
      <c r="AG37" s="390"/>
      <c r="AH37" s="391"/>
      <c r="AI37" s="391"/>
      <c r="AJ37" s="391"/>
      <c r="AK37" s="391"/>
      <c r="AL37" s="391"/>
      <c r="AM37" s="392"/>
      <c r="AN37" s="390"/>
      <c r="AO37" s="391"/>
      <c r="AP37" s="391"/>
      <c r="AQ37" s="391"/>
      <c r="AR37" s="391"/>
      <c r="AS37" s="391"/>
      <c r="AT37" s="392"/>
      <c r="AU37" s="390"/>
      <c r="AV37" s="391"/>
      <c r="AW37" s="391"/>
      <c r="AX37" s="682"/>
      <c r="AY37" s="683"/>
      <c r="AZ37" s="684"/>
      <c r="BA37" s="685"/>
      <c r="BB37" s="744"/>
      <c r="BC37" s="745"/>
      <c r="BD37" s="745"/>
      <c r="BE37" s="745"/>
      <c r="BF37" s="746"/>
    </row>
    <row r="38" spans="2:58" ht="20.25" customHeight="1" x14ac:dyDescent="0.2">
      <c r="B38" s="709"/>
      <c r="C38" s="714"/>
      <c r="D38" s="715"/>
      <c r="E38" s="716"/>
      <c r="F38" s="393"/>
      <c r="G38" s="721"/>
      <c r="H38" s="726"/>
      <c r="I38" s="724"/>
      <c r="J38" s="724"/>
      <c r="K38" s="725"/>
      <c r="L38" s="731"/>
      <c r="M38" s="690"/>
      <c r="N38" s="690"/>
      <c r="O38" s="691"/>
      <c r="P38" s="695" t="s">
        <v>716</v>
      </c>
      <c r="Q38" s="696"/>
      <c r="R38" s="697"/>
      <c r="S38" s="394" t="str">
        <f>IF(S37="","",VLOOKUP(S37,'[1]シフト記号表（勤務時間帯）'!$C$6:$K$35,9,FALSE))</f>
        <v/>
      </c>
      <c r="T38" s="395" t="str">
        <f>IF(T37="","",VLOOKUP(T37,'[1]シフト記号表（勤務時間帯）'!$C$6:$K$35,9,FALSE))</f>
        <v/>
      </c>
      <c r="U38" s="395" t="str">
        <f>IF(U37="","",VLOOKUP(U37,'[1]シフト記号表（勤務時間帯）'!$C$6:$K$35,9,FALSE))</f>
        <v/>
      </c>
      <c r="V38" s="395" t="str">
        <f>IF(V37="","",VLOOKUP(V37,'[1]シフト記号表（勤務時間帯）'!$C$6:$K$35,9,FALSE))</f>
        <v/>
      </c>
      <c r="W38" s="395" t="str">
        <f>IF(W37="","",VLOOKUP(W37,'[1]シフト記号表（勤務時間帯）'!$C$6:$K$35,9,FALSE))</f>
        <v/>
      </c>
      <c r="X38" s="395" t="str">
        <f>IF(X37="","",VLOOKUP(X37,'[1]シフト記号表（勤務時間帯）'!$C$6:$K$35,9,FALSE))</f>
        <v/>
      </c>
      <c r="Y38" s="396" t="str">
        <f>IF(Y37="","",VLOOKUP(Y37,'[1]シフト記号表（勤務時間帯）'!$C$6:$K$35,9,FALSE))</f>
        <v/>
      </c>
      <c r="Z38" s="394" t="str">
        <f>IF(Z37="","",VLOOKUP(Z37,'[1]シフト記号表（勤務時間帯）'!$C$6:$K$35,9,FALSE))</f>
        <v/>
      </c>
      <c r="AA38" s="395" t="str">
        <f>IF(AA37="","",VLOOKUP(AA37,'[1]シフト記号表（勤務時間帯）'!$C$6:$K$35,9,FALSE))</f>
        <v/>
      </c>
      <c r="AB38" s="395" t="str">
        <f>IF(AB37="","",VLOOKUP(AB37,'[1]シフト記号表（勤務時間帯）'!$C$6:$K$35,9,FALSE))</f>
        <v/>
      </c>
      <c r="AC38" s="395" t="str">
        <f>IF(AC37="","",VLOOKUP(AC37,'[1]シフト記号表（勤務時間帯）'!$C$6:$K$35,9,FALSE))</f>
        <v/>
      </c>
      <c r="AD38" s="395" t="str">
        <f>IF(AD37="","",VLOOKUP(AD37,'[1]シフト記号表（勤務時間帯）'!$C$6:$K$35,9,FALSE))</f>
        <v/>
      </c>
      <c r="AE38" s="395" t="str">
        <f>IF(AE37="","",VLOOKUP(AE37,'[1]シフト記号表（勤務時間帯）'!$C$6:$K$35,9,FALSE))</f>
        <v/>
      </c>
      <c r="AF38" s="396" t="str">
        <f>IF(AF37="","",VLOOKUP(AF37,'[1]シフト記号表（勤務時間帯）'!$C$6:$K$35,9,FALSE))</f>
        <v/>
      </c>
      <c r="AG38" s="394" t="str">
        <f>IF(AG37="","",VLOOKUP(AG37,'[1]シフト記号表（勤務時間帯）'!$C$6:$K$35,9,FALSE))</f>
        <v/>
      </c>
      <c r="AH38" s="395" t="str">
        <f>IF(AH37="","",VLOOKUP(AH37,'[1]シフト記号表（勤務時間帯）'!$C$6:$K$35,9,FALSE))</f>
        <v/>
      </c>
      <c r="AI38" s="395" t="str">
        <f>IF(AI37="","",VLOOKUP(AI37,'[1]シフト記号表（勤務時間帯）'!$C$6:$K$35,9,FALSE))</f>
        <v/>
      </c>
      <c r="AJ38" s="395" t="str">
        <f>IF(AJ37="","",VLOOKUP(AJ37,'[1]シフト記号表（勤務時間帯）'!$C$6:$K$35,9,FALSE))</f>
        <v/>
      </c>
      <c r="AK38" s="395" t="str">
        <f>IF(AK37="","",VLOOKUP(AK37,'[1]シフト記号表（勤務時間帯）'!$C$6:$K$35,9,FALSE))</f>
        <v/>
      </c>
      <c r="AL38" s="395" t="str">
        <f>IF(AL37="","",VLOOKUP(AL37,'[1]シフト記号表（勤務時間帯）'!$C$6:$K$35,9,FALSE))</f>
        <v/>
      </c>
      <c r="AM38" s="396" t="str">
        <f>IF(AM37="","",VLOOKUP(AM37,'[1]シフト記号表（勤務時間帯）'!$C$6:$K$35,9,FALSE))</f>
        <v/>
      </c>
      <c r="AN38" s="394" t="str">
        <f>IF(AN37="","",VLOOKUP(AN37,'[1]シフト記号表（勤務時間帯）'!$C$6:$K$35,9,FALSE))</f>
        <v/>
      </c>
      <c r="AO38" s="395" t="str">
        <f>IF(AO37="","",VLOOKUP(AO37,'[1]シフト記号表（勤務時間帯）'!$C$6:$K$35,9,FALSE))</f>
        <v/>
      </c>
      <c r="AP38" s="395" t="str">
        <f>IF(AP37="","",VLOOKUP(AP37,'[1]シフト記号表（勤務時間帯）'!$C$6:$K$35,9,FALSE))</f>
        <v/>
      </c>
      <c r="AQ38" s="395" t="str">
        <f>IF(AQ37="","",VLOOKUP(AQ37,'[1]シフト記号表（勤務時間帯）'!$C$6:$K$35,9,FALSE))</f>
        <v/>
      </c>
      <c r="AR38" s="395" t="str">
        <f>IF(AR37="","",VLOOKUP(AR37,'[1]シフト記号表（勤務時間帯）'!$C$6:$K$35,9,FALSE))</f>
        <v/>
      </c>
      <c r="AS38" s="395" t="str">
        <f>IF(AS37="","",VLOOKUP(AS37,'[1]シフト記号表（勤務時間帯）'!$C$6:$K$35,9,FALSE))</f>
        <v/>
      </c>
      <c r="AT38" s="396" t="str">
        <f>IF(AT37="","",VLOOKUP(AT37,'[1]シフト記号表（勤務時間帯）'!$C$6:$K$35,9,FALSE))</f>
        <v/>
      </c>
      <c r="AU38" s="394" t="str">
        <f>IF(AU37="","",VLOOKUP(AU37,'[1]シフト記号表（勤務時間帯）'!$C$6:$K$35,9,FALSE))</f>
        <v/>
      </c>
      <c r="AV38" s="395" t="str">
        <f>IF(AV37="","",VLOOKUP(AV37,'[1]シフト記号表（勤務時間帯）'!$C$6:$K$35,9,FALSE))</f>
        <v/>
      </c>
      <c r="AW38" s="395" t="str">
        <f>IF(AW37="","",VLOOKUP(AW37,'[1]シフト記号表（勤務時間帯）'!$C$6:$K$35,9,FALSE))</f>
        <v/>
      </c>
      <c r="AX38" s="698">
        <f>IF($BB$3="４週",SUM(S38:AT38),IF($BB$3="暦月",SUM(S38:AW38),""))</f>
        <v>0</v>
      </c>
      <c r="AY38" s="699"/>
      <c r="AZ38" s="700">
        <f>IF($BB$3="４週",AX38/4,IF($BB$3="暦月",'地密通所（1枚版）'!AX38/('地密通所（1枚版）'!$BB$8/7),""))</f>
        <v>0</v>
      </c>
      <c r="BA38" s="701"/>
      <c r="BB38" s="747"/>
      <c r="BC38" s="748"/>
      <c r="BD38" s="748"/>
      <c r="BE38" s="748"/>
      <c r="BF38" s="749"/>
    </row>
    <row r="39" spans="2:58" ht="20.25" customHeight="1" x14ac:dyDescent="0.2">
      <c r="B39" s="709"/>
      <c r="C39" s="717"/>
      <c r="D39" s="718"/>
      <c r="E39" s="719"/>
      <c r="F39" s="393">
        <f>C37</f>
        <v>0</v>
      </c>
      <c r="G39" s="742"/>
      <c r="H39" s="726"/>
      <c r="I39" s="724"/>
      <c r="J39" s="724"/>
      <c r="K39" s="725"/>
      <c r="L39" s="743"/>
      <c r="M39" s="737"/>
      <c r="N39" s="737"/>
      <c r="O39" s="738"/>
      <c r="P39" s="739" t="s">
        <v>717</v>
      </c>
      <c r="Q39" s="740"/>
      <c r="R39" s="741"/>
      <c r="S39" s="398" t="str">
        <f>IF(S37="","",VLOOKUP(S37,'[1]シフト記号表（勤務時間帯）'!$C$6:$U$35,19,FALSE))</f>
        <v/>
      </c>
      <c r="T39" s="399" t="str">
        <f>IF(T37="","",VLOOKUP(T37,'[1]シフト記号表（勤務時間帯）'!$C$6:$U$35,19,FALSE))</f>
        <v/>
      </c>
      <c r="U39" s="399" t="str">
        <f>IF(U37="","",VLOOKUP(U37,'[1]シフト記号表（勤務時間帯）'!$C$6:$U$35,19,FALSE))</f>
        <v/>
      </c>
      <c r="V39" s="399" t="str">
        <f>IF(V37="","",VLOOKUP(V37,'[1]シフト記号表（勤務時間帯）'!$C$6:$U$35,19,FALSE))</f>
        <v/>
      </c>
      <c r="W39" s="399" t="str">
        <f>IF(W37="","",VLOOKUP(W37,'[1]シフト記号表（勤務時間帯）'!$C$6:$U$35,19,FALSE))</f>
        <v/>
      </c>
      <c r="X39" s="399" t="str">
        <f>IF(X37="","",VLOOKUP(X37,'[1]シフト記号表（勤務時間帯）'!$C$6:$U$35,19,FALSE))</f>
        <v/>
      </c>
      <c r="Y39" s="400" t="str">
        <f>IF(Y37="","",VLOOKUP(Y37,'[1]シフト記号表（勤務時間帯）'!$C$6:$U$35,19,FALSE))</f>
        <v/>
      </c>
      <c r="Z39" s="398" t="str">
        <f>IF(Z37="","",VLOOKUP(Z37,'[1]シフト記号表（勤務時間帯）'!$C$6:$U$35,19,FALSE))</f>
        <v/>
      </c>
      <c r="AA39" s="399" t="str">
        <f>IF(AA37="","",VLOOKUP(AA37,'[1]シフト記号表（勤務時間帯）'!$C$6:$U$35,19,FALSE))</f>
        <v/>
      </c>
      <c r="AB39" s="399" t="str">
        <f>IF(AB37="","",VLOOKUP(AB37,'[1]シフト記号表（勤務時間帯）'!$C$6:$U$35,19,FALSE))</f>
        <v/>
      </c>
      <c r="AC39" s="399" t="str">
        <f>IF(AC37="","",VLOOKUP(AC37,'[1]シフト記号表（勤務時間帯）'!$C$6:$U$35,19,FALSE))</f>
        <v/>
      </c>
      <c r="AD39" s="399" t="str">
        <f>IF(AD37="","",VLOOKUP(AD37,'[1]シフト記号表（勤務時間帯）'!$C$6:$U$35,19,FALSE))</f>
        <v/>
      </c>
      <c r="AE39" s="399" t="str">
        <f>IF(AE37="","",VLOOKUP(AE37,'[1]シフト記号表（勤務時間帯）'!$C$6:$U$35,19,FALSE))</f>
        <v/>
      </c>
      <c r="AF39" s="400" t="str">
        <f>IF(AF37="","",VLOOKUP(AF37,'[1]シフト記号表（勤務時間帯）'!$C$6:$U$35,19,FALSE))</f>
        <v/>
      </c>
      <c r="AG39" s="398" t="str">
        <f>IF(AG37="","",VLOOKUP(AG37,'[1]シフト記号表（勤務時間帯）'!$C$6:$U$35,19,FALSE))</f>
        <v/>
      </c>
      <c r="AH39" s="399" t="str">
        <f>IF(AH37="","",VLOOKUP(AH37,'[1]シフト記号表（勤務時間帯）'!$C$6:$U$35,19,FALSE))</f>
        <v/>
      </c>
      <c r="AI39" s="399" t="str">
        <f>IF(AI37="","",VLOOKUP(AI37,'[1]シフト記号表（勤務時間帯）'!$C$6:$U$35,19,FALSE))</f>
        <v/>
      </c>
      <c r="AJ39" s="399" t="str">
        <f>IF(AJ37="","",VLOOKUP(AJ37,'[1]シフト記号表（勤務時間帯）'!$C$6:$U$35,19,FALSE))</f>
        <v/>
      </c>
      <c r="AK39" s="399" t="str">
        <f>IF(AK37="","",VLOOKUP(AK37,'[1]シフト記号表（勤務時間帯）'!$C$6:$U$35,19,FALSE))</f>
        <v/>
      </c>
      <c r="AL39" s="399" t="str">
        <f>IF(AL37="","",VLOOKUP(AL37,'[1]シフト記号表（勤務時間帯）'!$C$6:$U$35,19,FALSE))</f>
        <v/>
      </c>
      <c r="AM39" s="400" t="str">
        <f>IF(AM37="","",VLOOKUP(AM37,'[1]シフト記号表（勤務時間帯）'!$C$6:$U$35,19,FALSE))</f>
        <v/>
      </c>
      <c r="AN39" s="398" t="str">
        <f>IF(AN37="","",VLOOKUP(AN37,'[1]シフト記号表（勤務時間帯）'!$C$6:$U$35,19,FALSE))</f>
        <v/>
      </c>
      <c r="AO39" s="399" t="str">
        <f>IF(AO37="","",VLOOKUP(AO37,'[1]シフト記号表（勤務時間帯）'!$C$6:$U$35,19,FALSE))</f>
        <v/>
      </c>
      <c r="AP39" s="399" t="str">
        <f>IF(AP37="","",VLOOKUP(AP37,'[1]シフト記号表（勤務時間帯）'!$C$6:$U$35,19,FALSE))</f>
        <v/>
      </c>
      <c r="AQ39" s="399" t="str">
        <f>IF(AQ37="","",VLOOKUP(AQ37,'[1]シフト記号表（勤務時間帯）'!$C$6:$U$35,19,FALSE))</f>
        <v/>
      </c>
      <c r="AR39" s="399" t="str">
        <f>IF(AR37="","",VLOOKUP(AR37,'[1]シフト記号表（勤務時間帯）'!$C$6:$U$35,19,FALSE))</f>
        <v/>
      </c>
      <c r="AS39" s="399" t="str">
        <f>IF(AS37="","",VLOOKUP(AS37,'[1]シフト記号表（勤務時間帯）'!$C$6:$U$35,19,FALSE))</f>
        <v/>
      </c>
      <c r="AT39" s="400" t="str">
        <f>IF(AT37="","",VLOOKUP(AT37,'[1]シフト記号表（勤務時間帯）'!$C$6:$U$35,19,FALSE))</f>
        <v/>
      </c>
      <c r="AU39" s="398" t="str">
        <f>IF(AU37="","",VLOOKUP(AU37,'[1]シフト記号表（勤務時間帯）'!$C$6:$U$35,19,FALSE))</f>
        <v/>
      </c>
      <c r="AV39" s="399" t="str">
        <f>IF(AV37="","",VLOOKUP(AV37,'[1]シフト記号表（勤務時間帯）'!$C$6:$U$35,19,FALSE))</f>
        <v/>
      </c>
      <c r="AW39" s="399" t="str">
        <f>IF(AW37="","",VLOOKUP(AW37,'[1]シフト記号表（勤務時間帯）'!$C$6:$U$35,19,FALSE))</f>
        <v/>
      </c>
      <c r="AX39" s="705">
        <f>IF($BB$3="４週",SUM(S39:AT39),IF($BB$3="暦月",SUM(S39:AW39),""))</f>
        <v>0</v>
      </c>
      <c r="AY39" s="706"/>
      <c r="AZ39" s="707">
        <f>IF($BB$3="４週",AX39/4,IF($BB$3="暦月",'地密通所（1枚版）'!AX39/('地密通所（1枚版）'!$BB$8/7),""))</f>
        <v>0</v>
      </c>
      <c r="BA39" s="708"/>
      <c r="BB39" s="750"/>
      <c r="BC39" s="751"/>
      <c r="BD39" s="751"/>
      <c r="BE39" s="751"/>
      <c r="BF39" s="752"/>
    </row>
    <row r="40" spans="2:58" ht="20.25" customHeight="1" x14ac:dyDescent="0.2">
      <c r="B40" s="709">
        <f>B37+1</f>
        <v>7</v>
      </c>
      <c r="C40" s="711"/>
      <c r="D40" s="712"/>
      <c r="E40" s="713"/>
      <c r="F40" s="401"/>
      <c r="G40" s="720"/>
      <c r="H40" s="723"/>
      <c r="I40" s="724"/>
      <c r="J40" s="724"/>
      <c r="K40" s="725"/>
      <c r="L40" s="730"/>
      <c r="M40" s="687"/>
      <c r="N40" s="687"/>
      <c r="O40" s="688"/>
      <c r="P40" s="733" t="s">
        <v>715</v>
      </c>
      <c r="Q40" s="734"/>
      <c r="R40" s="735"/>
      <c r="S40" s="390"/>
      <c r="T40" s="391"/>
      <c r="U40" s="391"/>
      <c r="V40" s="391"/>
      <c r="W40" s="391"/>
      <c r="X40" s="391"/>
      <c r="Y40" s="392"/>
      <c r="Z40" s="390"/>
      <c r="AA40" s="391"/>
      <c r="AB40" s="391"/>
      <c r="AC40" s="391"/>
      <c r="AD40" s="391"/>
      <c r="AE40" s="391"/>
      <c r="AF40" s="392"/>
      <c r="AG40" s="390"/>
      <c r="AH40" s="391"/>
      <c r="AI40" s="391"/>
      <c r="AJ40" s="391"/>
      <c r="AK40" s="391"/>
      <c r="AL40" s="391"/>
      <c r="AM40" s="392"/>
      <c r="AN40" s="390"/>
      <c r="AO40" s="391"/>
      <c r="AP40" s="391"/>
      <c r="AQ40" s="391"/>
      <c r="AR40" s="391"/>
      <c r="AS40" s="391"/>
      <c r="AT40" s="392"/>
      <c r="AU40" s="390"/>
      <c r="AV40" s="391"/>
      <c r="AW40" s="391"/>
      <c r="AX40" s="682"/>
      <c r="AY40" s="683"/>
      <c r="AZ40" s="684"/>
      <c r="BA40" s="685"/>
      <c r="BB40" s="744"/>
      <c r="BC40" s="745"/>
      <c r="BD40" s="745"/>
      <c r="BE40" s="745"/>
      <c r="BF40" s="746"/>
    </row>
    <row r="41" spans="2:58" ht="20.25" customHeight="1" x14ac:dyDescent="0.2">
      <c r="B41" s="709"/>
      <c r="C41" s="714"/>
      <c r="D41" s="715"/>
      <c r="E41" s="716"/>
      <c r="F41" s="393"/>
      <c r="G41" s="721"/>
      <c r="H41" s="726"/>
      <c r="I41" s="724"/>
      <c r="J41" s="724"/>
      <c r="K41" s="725"/>
      <c r="L41" s="731"/>
      <c r="M41" s="690"/>
      <c r="N41" s="690"/>
      <c r="O41" s="691"/>
      <c r="P41" s="695" t="s">
        <v>716</v>
      </c>
      <c r="Q41" s="696"/>
      <c r="R41" s="697"/>
      <c r="S41" s="394" t="str">
        <f>IF(S40="","",VLOOKUP(S40,'[1]シフト記号表（勤務時間帯）'!$C$6:$K$35,9,FALSE))</f>
        <v/>
      </c>
      <c r="T41" s="395" t="str">
        <f>IF(T40="","",VLOOKUP(T40,'[1]シフト記号表（勤務時間帯）'!$C$6:$K$35,9,FALSE))</f>
        <v/>
      </c>
      <c r="U41" s="395" t="str">
        <f>IF(U40="","",VLOOKUP(U40,'[1]シフト記号表（勤務時間帯）'!$C$6:$K$35,9,FALSE))</f>
        <v/>
      </c>
      <c r="V41" s="395" t="str">
        <f>IF(V40="","",VLOOKUP(V40,'[1]シフト記号表（勤務時間帯）'!$C$6:$K$35,9,FALSE))</f>
        <v/>
      </c>
      <c r="W41" s="395" t="str">
        <f>IF(W40="","",VLOOKUP(W40,'[1]シフト記号表（勤務時間帯）'!$C$6:$K$35,9,FALSE))</f>
        <v/>
      </c>
      <c r="X41" s="395" t="str">
        <f>IF(X40="","",VLOOKUP(X40,'[1]シフト記号表（勤務時間帯）'!$C$6:$K$35,9,FALSE))</f>
        <v/>
      </c>
      <c r="Y41" s="396" t="str">
        <f>IF(Y40="","",VLOOKUP(Y40,'[1]シフト記号表（勤務時間帯）'!$C$6:$K$35,9,FALSE))</f>
        <v/>
      </c>
      <c r="Z41" s="394" t="str">
        <f>IF(Z40="","",VLOOKUP(Z40,'[1]シフト記号表（勤務時間帯）'!$C$6:$K$35,9,FALSE))</f>
        <v/>
      </c>
      <c r="AA41" s="395" t="str">
        <f>IF(AA40="","",VLOOKUP(AA40,'[1]シフト記号表（勤務時間帯）'!$C$6:$K$35,9,FALSE))</f>
        <v/>
      </c>
      <c r="AB41" s="395" t="str">
        <f>IF(AB40="","",VLOOKUP(AB40,'[1]シフト記号表（勤務時間帯）'!$C$6:$K$35,9,FALSE))</f>
        <v/>
      </c>
      <c r="AC41" s="395" t="str">
        <f>IF(AC40="","",VLOOKUP(AC40,'[1]シフト記号表（勤務時間帯）'!$C$6:$K$35,9,FALSE))</f>
        <v/>
      </c>
      <c r="AD41" s="395" t="str">
        <f>IF(AD40="","",VLOOKUP(AD40,'[1]シフト記号表（勤務時間帯）'!$C$6:$K$35,9,FALSE))</f>
        <v/>
      </c>
      <c r="AE41" s="395" t="str">
        <f>IF(AE40="","",VLOOKUP(AE40,'[1]シフト記号表（勤務時間帯）'!$C$6:$K$35,9,FALSE))</f>
        <v/>
      </c>
      <c r="AF41" s="396" t="str">
        <f>IF(AF40="","",VLOOKUP(AF40,'[1]シフト記号表（勤務時間帯）'!$C$6:$K$35,9,FALSE))</f>
        <v/>
      </c>
      <c r="AG41" s="394" t="str">
        <f>IF(AG40="","",VLOOKUP(AG40,'[1]シフト記号表（勤務時間帯）'!$C$6:$K$35,9,FALSE))</f>
        <v/>
      </c>
      <c r="AH41" s="395" t="str">
        <f>IF(AH40="","",VLOOKUP(AH40,'[1]シフト記号表（勤務時間帯）'!$C$6:$K$35,9,FALSE))</f>
        <v/>
      </c>
      <c r="AI41" s="395" t="str">
        <f>IF(AI40="","",VLOOKUP(AI40,'[1]シフト記号表（勤務時間帯）'!$C$6:$K$35,9,FALSE))</f>
        <v/>
      </c>
      <c r="AJ41" s="395" t="str">
        <f>IF(AJ40="","",VLOOKUP(AJ40,'[1]シフト記号表（勤務時間帯）'!$C$6:$K$35,9,FALSE))</f>
        <v/>
      </c>
      <c r="AK41" s="395" t="str">
        <f>IF(AK40="","",VLOOKUP(AK40,'[1]シフト記号表（勤務時間帯）'!$C$6:$K$35,9,FALSE))</f>
        <v/>
      </c>
      <c r="AL41" s="395" t="str">
        <f>IF(AL40="","",VLOOKUP(AL40,'[1]シフト記号表（勤務時間帯）'!$C$6:$K$35,9,FALSE))</f>
        <v/>
      </c>
      <c r="AM41" s="396" t="str">
        <f>IF(AM40="","",VLOOKUP(AM40,'[1]シフト記号表（勤務時間帯）'!$C$6:$K$35,9,FALSE))</f>
        <v/>
      </c>
      <c r="AN41" s="394" t="str">
        <f>IF(AN40="","",VLOOKUP(AN40,'[1]シフト記号表（勤務時間帯）'!$C$6:$K$35,9,FALSE))</f>
        <v/>
      </c>
      <c r="AO41" s="395" t="str">
        <f>IF(AO40="","",VLOOKUP(AO40,'[1]シフト記号表（勤務時間帯）'!$C$6:$K$35,9,FALSE))</f>
        <v/>
      </c>
      <c r="AP41" s="395" t="str">
        <f>IF(AP40="","",VLOOKUP(AP40,'[1]シフト記号表（勤務時間帯）'!$C$6:$K$35,9,FALSE))</f>
        <v/>
      </c>
      <c r="AQ41" s="395" t="str">
        <f>IF(AQ40="","",VLOOKUP(AQ40,'[1]シフト記号表（勤務時間帯）'!$C$6:$K$35,9,FALSE))</f>
        <v/>
      </c>
      <c r="AR41" s="395" t="str">
        <f>IF(AR40="","",VLOOKUP(AR40,'[1]シフト記号表（勤務時間帯）'!$C$6:$K$35,9,FALSE))</f>
        <v/>
      </c>
      <c r="AS41" s="395" t="str">
        <f>IF(AS40="","",VLOOKUP(AS40,'[1]シフト記号表（勤務時間帯）'!$C$6:$K$35,9,FALSE))</f>
        <v/>
      </c>
      <c r="AT41" s="396" t="str">
        <f>IF(AT40="","",VLOOKUP(AT40,'[1]シフト記号表（勤務時間帯）'!$C$6:$K$35,9,FALSE))</f>
        <v/>
      </c>
      <c r="AU41" s="394" t="str">
        <f>IF(AU40="","",VLOOKUP(AU40,'[1]シフト記号表（勤務時間帯）'!$C$6:$K$35,9,FALSE))</f>
        <v/>
      </c>
      <c r="AV41" s="395" t="str">
        <f>IF(AV40="","",VLOOKUP(AV40,'[1]シフト記号表（勤務時間帯）'!$C$6:$K$35,9,FALSE))</f>
        <v/>
      </c>
      <c r="AW41" s="395" t="str">
        <f>IF(AW40="","",VLOOKUP(AW40,'[1]シフト記号表（勤務時間帯）'!$C$6:$K$35,9,FALSE))</f>
        <v/>
      </c>
      <c r="AX41" s="698">
        <f>IF($BB$3="４週",SUM(S41:AT41),IF($BB$3="暦月",SUM(S41:AW41),""))</f>
        <v>0</v>
      </c>
      <c r="AY41" s="699"/>
      <c r="AZ41" s="700">
        <f>IF($BB$3="４週",AX41/4,IF($BB$3="暦月",'地密通所（1枚版）'!AX41/('地密通所（1枚版）'!$BB$8/7),""))</f>
        <v>0</v>
      </c>
      <c r="BA41" s="701"/>
      <c r="BB41" s="747"/>
      <c r="BC41" s="748"/>
      <c r="BD41" s="748"/>
      <c r="BE41" s="748"/>
      <c r="BF41" s="749"/>
    </row>
    <row r="42" spans="2:58" ht="20.25" customHeight="1" x14ac:dyDescent="0.2">
      <c r="B42" s="709"/>
      <c r="C42" s="717"/>
      <c r="D42" s="718"/>
      <c r="E42" s="719"/>
      <c r="F42" s="393">
        <f>C40</f>
        <v>0</v>
      </c>
      <c r="G42" s="742"/>
      <c r="H42" s="726"/>
      <c r="I42" s="724"/>
      <c r="J42" s="724"/>
      <c r="K42" s="725"/>
      <c r="L42" s="743"/>
      <c r="M42" s="737"/>
      <c r="N42" s="737"/>
      <c r="O42" s="738"/>
      <c r="P42" s="739" t="s">
        <v>717</v>
      </c>
      <c r="Q42" s="740"/>
      <c r="R42" s="741"/>
      <c r="S42" s="398" t="str">
        <f>IF(S40="","",VLOOKUP(S40,'[1]シフト記号表（勤務時間帯）'!$C$6:$U$35,19,FALSE))</f>
        <v/>
      </c>
      <c r="T42" s="399" t="str">
        <f>IF(T40="","",VLOOKUP(T40,'[1]シフト記号表（勤務時間帯）'!$C$6:$U$35,19,FALSE))</f>
        <v/>
      </c>
      <c r="U42" s="399" t="str">
        <f>IF(U40="","",VLOOKUP(U40,'[1]シフト記号表（勤務時間帯）'!$C$6:$U$35,19,FALSE))</f>
        <v/>
      </c>
      <c r="V42" s="399" t="str">
        <f>IF(V40="","",VLOOKUP(V40,'[1]シフト記号表（勤務時間帯）'!$C$6:$U$35,19,FALSE))</f>
        <v/>
      </c>
      <c r="W42" s="399" t="str">
        <f>IF(W40="","",VLOOKUP(W40,'[1]シフト記号表（勤務時間帯）'!$C$6:$U$35,19,FALSE))</f>
        <v/>
      </c>
      <c r="X42" s="399" t="str">
        <f>IF(X40="","",VLOOKUP(X40,'[1]シフト記号表（勤務時間帯）'!$C$6:$U$35,19,FALSE))</f>
        <v/>
      </c>
      <c r="Y42" s="400" t="str">
        <f>IF(Y40="","",VLOOKUP(Y40,'[1]シフト記号表（勤務時間帯）'!$C$6:$U$35,19,FALSE))</f>
        <v/>
      </c>
      <c r="Z42" s="398" t="str">
        <f>IF(Z40="","",VLOOKUP(Z40,'[1]シフト記号表（勤務時間帯）'!$C$6:$U$35,19,FALSE))</f>
        <v/>
      </c>
      <c r="AA42" s="399" t="str">
        <f>IF(AA40="","",VLOOKUP(AA40,'[1]シフト記号表（勤務時間帯）'!$C$6:$U$35,19,FALSE))</f>
        <v/>
      </c>
      <c r="AB42" s="399" t="str">
        <f>IF(AB40="","",VLOOKUP(AB40,'[1]シフト記号表（勤務時間帯）'!$C$6:$U$35,19,FALSE))</f>
        <v/>
      </c>
      <c r="AC42" s="399" t="str">
        <f>IF(AC40="","",VLOOKUP(AC40,'[1]シフト記号表（勤務時間帯）'!$C$6:$U$35,19,FALSE))</f>
        <v/>
      </c>
      <c r="AD42" s="399" t="str">
        <f>IF(AD40="","",VLOOKUP(AD40,'[1]シフト記号表（勤務時間帯）'!$C$6:$U$35,19,FALSE))</f>
        <v/>
      </c>
      <c r="AE42" s="399" t="str">
        <f>IF(AE40="","",VLOOKUP(AE40,'[1]シフト記号表（勤務時間帯）'!$C$6:$U$35,19,FALSE))</f>
        <v/>
      </c>
      <c r="AF42" s="400" t="str">
        <f>IF(AF40="","",VLOOKUP(AF40,'[1]シフト記号表（勤務時間帯）'!$C$6:$U$35,19,FALSE))</f>
        <v/>
      </c>
      <c r="AG42" s="398" t="str">
        <f>IF(AG40="","",VLOOKUP(AG40,'[1]シフト記号表（勤務時間帯）'!$C$6:$U$35,19,FALSE))</f>
        <v/>
      </c>
      <c r="AH42" s="399" t="str">
        <f>IF(AH40="","",VLOOKUP(AH40,'[1]シフト記号表（勤務時間帯）'!$C$6:$U$35,19,FALSE))</f>
        <v/>
      </c>
      <c r="AI42" s="399" t="str">
        <f>IF(AI40="","",VLOOKUP(AI40,'[1]シフト記号表（勤務時間帯）'!$C$6:$U$35,19,FALSE))</f>
        <v/>
      </c>
      <c r="AJ42" s="399" t="str">
        <f>IF(AJ40="","",VLOOKUP(AJ40,'[1]シフト記号表（勤務時間帯）'!$C$6:$U$35,19,FALSE))</f>
        <v/>
      </c>
      <c r="AK42" s="399" t="str">
        <f>IF(AK40="","",VLOOKUP(AK40,'[1]シフト記号表（勤務時間帯）'!$C$6:$U$35,19,FALSE))</f>
        <v/>
      </c>
      <c r="AL42" s="399" t="str">
        <f>IF(AL40="","",VLOOKUP(AL40,'[1]シフト記号表（勤務時間帯）'!$C$6:$U$35,19,FALSE))</f>
        <v/>
      </c>
      <c r="AM42" s="400" t="str">
        <f>IF(AM40="","",VLOOKUP(AM40,'[1]シフト記号表（勤務時間帯）'!$C$6:$U$35,19,FALSE))</f>
        <v/>
      </c>
      <c r="AN42" s="398" t="str">
        <f>IF(AN40="","",VLOOKUP(AN40,'[1]シフト記号表（勤務時間帯）'!$C$6:$U$35,19,FALSE))</f>
        <v/>
      </c>
      <c r="AO42" s="399" t="str">
        <f>IF(AO40="","",VLOOKUP(AO40,'[1]シフト記号表（勤務時間帯）'!$C$6:$U$35,19,FALSE))</f>
        <v/>
      </c>
      <c r="AP42" s="399" t="str">
        <f>IF(AP40="","",VLOOKUP(AP40,'[1]シフト記号表（勤務時間帯）'!$C$6:$U$35,19,FALSE))</f>
        <v/>
      </c>
      <c r="AQ42" s="399" t="str">
        <f>IF(AQ40="","",VLOOKUP(AQ40,'[1]シフト記号表（勤務時間帯）'!$C$6:$U$35,19,FALSE))</f>
        <v/>
      </c>
      <c r="AR42" s="399" t="str">
        <f>IF(AR40="","",VLOOKUP(AR40,'[1]シフト記号表（勤務時間帯）'!$C$6:$U$35,19,FALSE))</f>
        <v/>
      </c>
      <c r="AS42" s="399" t="str">
        <f>IF(AS40="","",VLOOKUP(AS40,'[1]シフト記号表（勤務時間帯）'!$C$6:$U$35,19,FALSE))</f>
        <v/>
      </c>
      <c r="AT42" s="400" t="str">
        <f>IF(AT40="","",VLOOKUP(AT40,'[1]シフト記号表（勤務時間帯）'!$C$6:$U$35,19,FALSE))</f>
        <v/>
      </c>
      <c r="AU42" s="398" t="str">
        <f>IF(AU40="","",VLOOKUP(AU40,'[1]シフト記号表（勤務時間帯）'!$C$6:$U$35,19,FALSE))</f>
        <v/>
      </c>
      <c r="AV42" s="399" t="str">
        <f>IF(AV40="","",VLOOKUP(AV40,'[1]シフト記号表（勤務時間帯）'!$C$6:$U$35,19,FALSE))</f>
        <v/>
      </c>
      <c r="AW42" s="399" t="str">
        <f>IF(AW40="","",VLOOKUP(AW40,'[1]シフト記号表（勤務時間帯）'!$C$6:$U$35,19,FALSE))</f>
        <v/>
      </c>
      <c r="AX42" s="705">
        <f>IF($BB$3="４週",SUM(S42:AT42),IF($BB$3="暦月",SUM(S42:AW42),""))</f>
        <v>0</v>
      </c>
      <c r="AY42" s="706"/>
      <c r="AZ42" s="707">
        <f>IF($BB$3="４週",AX42/4,IF($BB$3="暦月",'地密通所（1枚版）'!AX42/('地密通所（1枚版）'!$BB$8/7),""))</f>
        <v>0</v>
      </c>
      <c r="BA42" s="708"/>
      <c r="BB42" s="750"/>
      <c r="BC42" s="751"/>
      <c r="BD42" s="751"/>
      <c r="BE42" s="751"/>
      <c r="BF42" s="752"/>
    </row>
    <row r="43" spans="2:58" ht="20.25" customHeight="1" x14ac:dyDescent="0.2">
      <c r="B43" s="709">
        <f>B40+1</f>
        <v>8</v>
      </c>
      <c r="C43" s="711"/>
      <c r="D43" s="712"/>
      <c r="E43" s="713"/>
      <c r="F43" s="401"/>
      <c r="G43" s="720"/>
      <c r="H43" s="723"/>
      <c r="I43" s="724"/>
      <c r="J43" s="724"/>
      <c r="K43" s="725"/>
      <c r="L43" s="730"/>
      <c r="M43" s="687"/>
      <c r="N43" s="687"/>
      <c r="O43" s="688"/>
      <c r="P43" s="733" t="s">
        <v>715</v>
      </c>
      <c r="Q43" s="734"/>
      <c r="R43" s="735"/>
      <c r="S43" s="390"/>
      <c r="T43" s="391"/>
      <c r="U43" s="391"/>
      <c r="V43" s="391"/>
      <c r="W43" s="391"/>
      <c r="X43" s="391"/>
      <c r="Y43" s="392"/>
      <c r="Z43" s="390"/>
      <c r="AA43" s="391"/>
      <c r="AB43" s="391"/>
      <c r="AC43" s="391"/>
      <c r="AD43" s="391"/>
      <c r="AE43" s="391"/>
      <c r="AF43" s="392"/>
      <c r="AG43" s="390"/>
      <c r="AH43" s="391"/>
      <c r="AI43" s="391"/>
      <c r="AJ43" s="391"/>
      <c r="AK43" s="391"/>
      <c r="AL43" s="391"/>
      <c r="AM43" s="392"/>
      <c r="AN43" s="390"/>
      <c r="AO43" s="391"/>
      <c r="AP43" s="391"/>
      <c r="AQ43" s="391"/>
      <c r="AR43" s="391"/>
      <c r="AS43" s="391"/>
      <c r="AT43" s="392"/>
      <c r="AU43" s="390"/>
      <c r="AV43" s="391"/>
      <c r="AW43" s="391"/>
      <c r="AX43" s="682"/>
      <c r="AY43" s="683"/>
      <c r="AZ43" s="684"/>
      <c r="BA43" s="685"/>
      <c r="BB43" s="744"/>
      <c r="BC43" s="745"/>
      <c r="BD43" s="745"/>
      <c r="BE43" s="745"/>
      <c r="BF43" s="746"/>
    </row>
    <row r="44" spans="2:58" ht="20.25" customHeight="1" x14ac:dyDescent="0.2">
      <c r="B44" s="709"/>
      <c r="C44" s="714"/>
      <c r="D44" s="715"/>
      <c r="E44" s="716"/>
      <c r="F44" s="393"/>
      <c r="G44" s="721"/>
      <c r="H44" s="726"/>
      <c r="I44" s="724"/>
      <c r="J44" s="724"/>
      <c r="K44" s="725"/>
      <c r="L44" s="731"/>
      <c r="M44" s="690"/>
      <c r="N44" s="690"/>
      <c r="O44" s="691"/>
      <c r="P44" s="695" t="s">
        <v>716</v>
      </c>
      <c r="Q44" s="696"/>
      <c r="R44" s="697"/>
      <c r="S44" s="394" t="str">
        <f>IF(S43="","",VLOOKUP(S43,'[1]シフト記号表（勤務時間帯）'!$C$6:$K$35,9,FALSE))</f>
        <v/>
      </c>
      <c r="T44" s="395" t="str">
        <f>IF(T43="","",VLOOKUP(T43,'[1]シフト記号表（勤務時間帯）'!$C$6:$K$35,9,FALSE))</f>
        <v/>
      </c>
      <c r="U44" s="395" t="str">
        <f>IF(U43="","",VLOOKUP(U43,'[1]シフト記号表（勤務時間帯）'!$C$6:$K$35,9,FALSE))</f>
        <v/>
      </c>
      <c r="V44" s="395" t="str">
        <f>IF(V43="","",VLOOKUP(V43,'[1]シフト記号表（勤務時間帯）'!$C$6:$K$35,9,FALSE))</f>
        <v/>
      </c>
      <c r="W44" s="395" t="str">
        <f>IF(W43="","",VLOOKUP(W43,'[1]シフト記号表（勤務時間帯）'!$C$6:$K$35,9,FALSE))</f>
        <v/>
      </c>
      <c r="X44" s="395" t="str">
        <f>IF(X43="","",VLOOKUP(X43,'[1]シフト記号表（勤務時間帯）'!$C$6:$K$35,9,FALSE))</f>
        <v/>
      </c>
      <c r="Y44" s="396" t="str">
        <f>IF(Y43="","",VLOOKUP(Y43,'[1]シフト記号表（勤務時間帯）'!$C$6:$K$35,9,FALSE))</f>
        <v/>
      </c>
      <c r="Z44" s="394" t="str">
        <f>IF(Z43="","",VLOOKUP(Z43,'[1]シフト記号表（勤務時間帯）'!$C$6:$K$35,9,FALSE))</f>
        <v/>
      </c>
      <c r="AA44" s="395" t="str">
        <f>IF(AA43="","",VLOOKUP(AA43,'[1]シフト記号表（勤務時間帯）'!$C$6:$K$35,9,FALSE))</f>
        <v/>
      </c>
      <c r="AB44" s="395" t="str">
        <f>IF(AB43="","",VLOOKUP(AB43,'[1]シフト記号表（勤務時間帯）'!$C$6:$K$35,9,FALSE))</f>
        <v/>
      </c>
      <c r="AC44" s="395" t="str">
        <f>IF(AC43="","",VLOOKUP(AC43,'[1]シフト記号表（勤務時間帯）'!$C$6:$K$35,9,FALSE))</f>
        <v/>
      </c>
      <c r="AD44" s="395" t="str">
        <f>IF(AD43="","",VLOOKUP(AD43,'[1]シフト記号表（勤務時間帯）'!$C$6:$K$35,9,FALSE))</f>
        <v/>
      </c>
      <c r="AE44" s="395" t="str">
        <f>IF(AE43="","",VLOOKUP(AE43,'[1]シフト記号表（勤務時間帯）'!$C$6:$K$35,9,FALSE))</f>
        <v/>
      </c>
      <c r="AF44" s="396" t="str">
        <f>IF(AF43="","",VLOOKUP(AF43,'[1]シフト記号表（勤務時間帯）'!$C$6:$K$35,9,FALSE))</f>
        <v/>
      </c>
      <c r="AG44" s="394" t="str">
        <f>IF(AG43="","",VLOOKUP(AG43,'[1]シフト記号表（勤務時間帯）'!$C$6:$K$35,9,FALSE))</f>
        <v/>
      </c>
      <c r="AH44" s="395" t="str">
        <f>IF(AH43="","",VLOOKUP(AH43,'[1]シフト記号表（勤務時間帯）'!$C$6:$K$35,9,FALSE))</f>
        <v/>
      </c>
      <c r="AI44" s="395" t="str">
        <f>IF(AI43="","",VLOOKUP(AI43,'[1]シフト記号表（勤務時間帯）'!$C$6:$K$35,9,FALSE))</f>
        <v/>
      </c>
      <c r="AJ44" s="395" t="str">
        <f>IF(AJ43="","",VLOOKUP(AJ43,'[1]シフト記号表（勤務時間帯）'!$C$6:$K$35,9,FALSE))</f>
        <v/>
      </c>
      <c r="AK44" s="395" t="str">
        <f>IF(AK43="","",VLOOKUP(AK43,'[1]シフト記号表（勤務時間帯）'!$C$6:$K$35,9,FALSE))</f>
        <v/>
      </c>
      <c r="AL44" s="395" t="str">
        <f>IF(AL43="","",VLOOKUP(AL43,'[1]シフト記号表（勤務時間帯）'!$C$6:$K$35,9,FALSE))</f>
        <v/>
      </c>
      <c r="AM44" s="396" t="str">
        <f>IF(AM43="","",VLOOKUP(AM43,'[1]シフト記号表（勤務時間帯）'!$C$6:$K$35,9,FALSE))</f>
        <v/>
      </c>
      <c r="AN44" s="394" t="str">
        <f>IF(AN43="","",VLOOKUP(AN43,'[1]シフト記号表（勤務時間帯）'!$C$6:$K$35,9,FALSE))</f>
        <v/>
      </c>
      <c r="AO44" s="395" t="str">
        <f>IF(AO43="","",VLOOKUP(AO43,'[1]シフト記号表（勤務時間帯）'!$C$6:$K$35,9,FALSE))</f>
        <v/>
      </c>
      <c r="AP44" s="395" t="str">
        <f>IF(AP43="","",VLOOKUP(AP43,'[1]シフト記号表（勤務時間帯）'!$C$6:$K$35,9,FALSE))</f>
        <v/>
      </c>
      <c r="AQ44" s="395" t="str">
        <f>IF(AQ43="","",VLOOKUP(AQ43,'[1]シフト記号表（勤務時間帯）'!$C$6:$K$35,9,FALSE))</f>
        <v/>
      </c>
      <c r="AR44" s="395" t="str">
        <f>IF(AR43="","",VLOOKUP(AR43,'[1]シフト記号表（勤務時間帯）'!$C$6:$K$35,9,FALSE))</f>
        <v/>
      </c>
      <c r="AS44" s="395" t="str">
        <f>IF(AS43="","",VLOOKUP(AS43,'[1]シフト記号表（勤務時間帯）'!$C$6:$K$35,9,FALSE))</f>
        <v/>
      </c>
      <c r="AT44" s="396" t="str">
        <f>IF(AT43="","",VLOOKUP(AT43,'[1]シフト記号表（勤務時間帯）'!$C$6:$K$35,9,FALSE))</f>
        <v/>
      </c>
      <c r="AU44" s="394" t="str">
        <f>IF(AU43="","",VLOOKUP(AU43,'[1]シフト記号表（勤務時間帯）'!$C$6:$K$35,9,FALSE))</f>
        <v/>
      </c>
      <c r="AV44" s="395" t="str">
        <f>IF(AV43="","",VLOOKUP(AV43,'[1]シフト記号表（勤務時間帯）'!$C$6:$K$35,9,FALSE))</f>
        <v/>
      </c>
      <c r="AW44" s="395" t="str">
        <f>IF(AW43="","",VLOOKUP(AW43,'[1]シフト記号表（勤務時間帯）'!$C$6:$K$35,9,FALSE))</f>
        <v/>
      </c>
      <c r="AX44" s="698">
        <f>IF($BB$3="４週",SUM(S44:AT44),IF($BB$3="暦月",SUM(S44:AW44),""))</f>
        <v>0</v>
      </c>
      <c r="AY44" s="699"/>
      <c r="AZ44" s="700">
        <f>IF($BB$3="４週",AX44/4,IF($BB$3="暦月",'地密通所（1枚版）'!AX44/('地密通所（1枚版）'!$BB$8/7),""))</f>
        <v>0</v>
      </c>
      <c r="BA44" s="701"/>
      <c r="BB44" s="747"/>
      <c r="BC44" s="748"/>
      <c r="BD44" s="748"/>
      <c r="BE44" s="748"/>
      <c r="BF44" s="749"/>
    </row>
    <row r="45" spans="2:58" ht="20.25" customHeight="1" x14ac:dyDescent="0.2">
      <c r="B45" s="709"/>
      <c r="C45" s="717"/>
      <c r="D45" s="718"/>
      <c r="E45" s="719"/>
      <c r="F45" s="393">
        <f>C43</f>
        <v>0</v>
      </c>
      <c r="G45" s="742"/>
      <c r="H45" s="726"/>
      <c r="I45" s="724"/>
      <c r="J45" s="724"/>
      <c r="K45" s="725"/>
      <c r="L45" s="743"/>
      <c r="M45" s="737"/>
      <c r="N45" s="737"/>
      <c r="O45" s="738"/>
      <c r="P45" s="739" t="s">
        <v>717</v>
      </c>
      <c r="Q45" s="740"/>
      <c r="R45" s="741"/>
      <c r="S45" s="398" t="str">
        <f>IF(S43="","",VLOOKUP(S43,'[1]シフト記号表（勤務時間帯）'!$C$6:$U$35,19,FALSE))</f>
        <v/>
      </c>
      <c r="T45" s="399" t="str">
        <f>IF(T43="","",VLOOKUP(T43,'[1]シフト記号表（勤務時間帯）'!$C$6:$U$35,19,FALSE))</f>
        <v/>
      </c>
      <c r="U45" s="399" t="str">
        <f>IF(U43="","",VLOOKUP(U43,'[1]シフト記号表（勤務時間帯）'!$C$6:$U$35,19,FALSE))</f>
        <v/>
      </c>
      <c r="V45" s="399" t="str">
        <f>IF(V43="","",VLOOKUP(V43,'[1]シフト記号表（勤務時間帯）'!$C$6:$U$35,19,FALSE))</f>
        <v/>
      </c>
      <c r="W45" s="399" t="str">
        <f>IF(W43="","",VLOOKUP(W43,'[1]シフト記号表（勤務時間帯）'!$C$6:$U$35,19,FALSE))</f>
        <v/>
      </c>
      <c r="X45" s="399" t="str">
        <f>IF(X43="","",VLOOKUP(X43,'[1]シフト記号表（勤務時間帯）'!$C$6:$U$35,19,FALSE))</f>
        <v/>
      </c>
      <c r="Y45" s="400" t="str">
        <f>IF(Y43="","",VLOOKUP(Y43,'[1]シフト記号表（勤務時間帯）'!$C$6:$U$35,19,FALSE))</f>
        <v/>
      </c>
      <c r="Z45" s="398" t="str">
        <f>IF(Z43="","",VLOOKUP(Z43,'[1]シフト記号表（勤務時間帯）'!$C$6:$U$35,19,FALSE))</f>
        <v/>
      </c>
      <c r="AA45" s="399" t="str">
        <f>IF(AA43="","",VLOOKUP(AA43,'[1]シフト記号表（勤務時間帯）'!$C$6:$U$35,19,FALSE))</f>
        <v/>
      </c>
      <c r="AB45" s="399" t="str">
        <f>IF(AB43="","",VLOOKUP(AB43,'[1]シフト記号表（勤務時間帯）'!$C$6:$U$35,19,FALSE))</f>
        <v/>
      </c>
      <c r="AC45" s="399" t="str">
        <f>IF(AC43="","",VLOOKUP(AC43,'[1]シフト記号表（勤務時間帯）'!$C$6:$U$35,19,FALSE))</f>
        <v/>
      </c>
      <c r="AD45" s="399" t="str">
        <f>IF(AD43="","",VLOOKUP(AD43,'[1]シフト記号表（勤務時間帯）'!$C$6:$U$35,19,FALSE))</f>
        <v/>
      </c>
      <c r="AE45" s="399" t="str">
        <f>IF(AE43="","",VLOOKUP(AE43,'[1]シフト記号表（勤務時間帯）'!$C$6:$U$35,19,FALSE))</f>
        <v/>
      </c>
      <c r="AF45" s="400" t="str">
        <f>IF(AF43="","",VLOOKUP(AF43,'[1]シフト記号表（勤務時間帯）'!$C$6:$U$35,19,FALSE))</f>
        <v/>
      </c>
      <c r="AG45" s="398" t="str">
        <f>IF(AG43="","",VLOOKUP(AG43,'[1]シフト記号表（勤務時間帯）'!$C$6:$U$35,19,FALSE))</f>
        <v/>
      </c>
      <c r="AH45" s="399" t="str">
        <f>IF(AH43="","",VLOOKUP(AH43,'[1]シフト記号表（勤務時間帯）'!$C$6:$U$35,19,FALSE))</f>
        <v/>
      </c>
      <c r="AI45" s="399" t="str">
        <f>IF(AI43="","",VLOOKUP(AI43,'[1]シフト記号表（勤務時間帯）'!$C$6:$U$35,19,FALSE))</f>
        <v/>
      </c>
      <c r="AJ45" s="399" t="str">
        <f>IF(AJ43="","",VLOOKUP(AJ43,'[1]シフト記号表（勤務時間帯）'!$C$6:$U$35,19,FALSE))</f>
        <v/>
      </c>
      <c r="AK45" s="399" t="str">
        <f>IF(AK43="","",VLOOKUP(AK43,'[1]シフト記号表（勤務時間帯）'!$C$6:$U$35,19,FALSE))</f>
        <v/>
      </c>
      <c r="AL45" s="399" t="str">
        <f>IF(AL43="","",VLOOKUP(AL43,'[1]シフト記号表（勤務時間帯）'!$C$6:$U$35,19,FALSE))</f>
        <v/>
      </c>
      <c r="AM45" s="400" t="str">
        <f>IF(AM43="","",VLOOKUP(AM43,'[1]シフト記号表（勤務時間帯）'!$C$6:$U$35,19,FALSE))</f>
        <v/>
      </c>
      <c r="AN45" s="398" t="str">
        <f>IF(AN43="","",VLOOKUP(AN43,'[1]シフト記号表（勤務時間帯）'!$C$6:$U$35,19,FALSE))</f>
        <v/>
      </c>
      <c r="AO45" s="399" t="str">
        <f>IF(AO43="","",VLOOKUP(AO43,'[1]シフト記号表（勤務時間帯）'!$C$6:$U$35,19,FALSE))</f>
        <v/>
      </c>
      <c r="AP45" s="399" t="str">
        <f>IF(AP43="","",VLOOKUP(AP43,'[1]シフト記号表（勤務時間帯）'!$C$6:$U$35,19,FALSE))</f>
        <v/>
      </c>
      <c r="AQ45" s="399" t="str">
        <f>IF(AQ43="","",VLOOKUP(AQ43,'[1]シフト記号表（勤務時間帯）'!$C$6:$U$35,19,FALSE))</f>
        <v/>
      </c>
      <c r="AR45" s="399" t="str">
        <f>IF(AR43="","",VLOOKUP(AR43,'[1]シフト記号表（勤務時間帯）'!$C$6:$U$35,19,FALSE))</f>
        <v/>
      </c>
      <c r="AS45" s="399" t="str">
        <f>IF(AS43="","",VLOOKUP(AS43,'[1]シフト記号表（勤務時間帯）'!$C$6:$U$35,19,FALSE))</f>
        <v/>
      </c>
      <c r="AT45" s="400" t="str">
        <f>IF(AT43="","",VLOOKUP(AT43,'[1]シフト記号表（勤務時間帯）'!$C$6:$U$35,19,FALSE))</f>
        <v/>
      </c>
      <c r="AU45" s="398" t="str">
        <f>IF(AU43="","",VLOOKUP(AU43,'[1]シフト記号表（勤務時間帯）'!$C$6:$U$35,19,FALSE))</f>
        <v/>
      </c>
      <c r="AV45" s="399" t="str">
        <f>IF(AV43="","",VLOOKUP(AV43,'[1]シフト記号表（勤務時間帯）'!$C$6:$U$35,19,FALSE))</f>
        <v/>
      </c>
      <c r="AW45" s="399" t="str">
        <f>IF(AW43="","",VLOOKUP(AW43,'[1]シフト記号表（勤務時間帯）'!$C$6:$U$35,19,FALSE))</f>
        <v/>
      </c>
      <c r="AX45" s="705">
        <f>IF($BB$3="４週",SUM(S45:AT45),IF($BB$3="暦月",SUM(S45:AW45),""))</f>
        <v>0</v>
      </c>
      <c r="AY45" s="706"/>
      <c r="AZ45" s="707">
        <f>IF($BB$3="４週",AX45/4,IF($BB$3="暦月",'地密通所（1枚版）'!AX45/('地密通所（1枚版）'!$BB$8/7),""))</f>
        <v>0</v>
      </c>
      <c r="BA45" s="708"/>
      <c r="BB45" s="750"/>
      <c r="BC45" s="751"/>
      <c r="BD45" s="751"/>
      <c r="BE45" s="751"/>
      <c r="BF45" s="752"/>
    </row>
    <row r="46" spans="2:58" ht="20.25" customHeight="1" x14ac:dyDescent="0.2">
      <c r="B46" s="709">
        <f>B43+1</f>
        <v>9</v>
      </c>
      <c r="C46" s="711"/>
      <c r="D46" s="712"/>
      <c r="E46" s="713"/>
      <c r="F46" s="401"/>
      <c r="G46" s="720"/>
      <c r="H46" s="723"/>
      <c r="I46" s="724"/>
      <c r="J46" s="724"/>
      <c r="K46" s="725"/>
      <c r="L46" s="730"/>
      <c r="M46" s="687"/>
      <c r="N46" s="687"/>
      <c r="O46" s="688"/>
      <c r="P46" s="733" t="s">
        <v>715</v>
      </c>
      <c r="Q46" s="734"/>
      <c r="R46" s="735"/>
      <c r="S46" s="390"/>
      <c r="T46" s="391"/>
      <c r="U46" s="391"/>
      <c r="V46" s="391"/>
      <c r="W46" s="391"/>
      <c r="X46" s="391"/>
      <c r="Y46" s="392"/>
      <c r="Z46" s="390"/>
      <c r="AA46" s="391"/>
      <c r="AB46" s="391"/>
      <c r="AC46" s="391"/>
      <c r="AD46" s="391"/>
      <c r="AE46" s="391"/>
      <c r="AF46" s="392"/>
      <c r="AG46" s="390"/>
      <c r="AH46" s="391"/>
      <c r="AI46" s="391"/>
      <c r="AJ46" s="391"/>
      <c r="AK46" s="391"/>
      <c r="AL46" s="391"/>
      <c r="AM46" s="392"/>
      <c r="AN46" s="390"/>
      <c r="AO46" s="391"/>
      <c r="AP46" s="391"/>
      <c r="AQ46" s="391"/>
      <c r="AR46" s="391"/>
      <c r="AS46" s="391"/>
      <c r="AT46" s="392"/>
      <c r="AU46" s="390"/>
      <c r="AV46" s="391"/>
      <c r="AW46" s="391"/>
      <c r="AX46" s="682"/>
      <c r="AY46" s="683"/>
      <c r="AZ46" s="684"/>
      <c r="BA46" s="685"/>
      <c r="BB46" s="744"/>
      <c r="BC46" s="745"/>
      <c r="BD46" s="745"/>
      <c r="BE46" s="745"/>
      <c r="BF46" s="746"/>
    </row>
    <row r="47" spans="2:58" ht="20.25" customHeight="1" x14ac:dyDescent="0.2">
      <c r="B47" s="709"/>
      <c r="C47" s="714"/>
      <c r="D47" s="715"/>
      <c r="E47" s="716"/>
      <c r="F47" s="393"/>
      <c r="G47" s="721"/>
      <c r="H47" s="726"/>
      <c r="I47" s="724"/>
      <c r="J47" s="724"/>
      <c r="K47" s="725"/>
      <c r="L47" s="731"/>
      <c r="M47" s="690"/>
      <c r="N47" s="690"/>
      <c r="O47" s="691"/>
      <c r="P47" s="695" t="s">
        <v>716</v>
      </c>
      <c r="Q47" s="696"/>
      <c r="R47" s="697"/>
      <c r="S47" s="394" t="str">
        <f>IF(S46="","",VLOOKUP(S46,'[1]シフト記号表（勤務時間帯）'!$C$6:$K$35,9,FALSE))</f>
        <v/>
      </c>
      <c r="T47" s="395" t="str">
        <f>IF(T46="","",VLOOKUP(T46,'[1]シフト記号表（勤務時間帯）'!$C$6:$K$35,9,FALSE))</f>
        <v/>
      </c>
      <c r="U47" s="395" t="str">
        <f>IF(U46="","",VLOOKUP(U46,'[1]シフト記号表（勤務時間帯）'!$C$6:$K$35,9,FALSE))</f>
        <v/>
      </c>
      <c r="V47" s="395" t="str">
        <f>IF(V46="","",VLOOKUP(V46,'[1]シフト記号表（勤務時間帯）'!$C$6:$K$35,9,FALSE))</f>
        <v/>
      </c>
      <c r="W47" s="395" t="str">
        <f>IF(W46="","",VLOOKUP(W46,'[1]シフト記号表（勤務時間帯）'!$C$6:$K$35,9,FALSE))</f>
        <v/>
      </c>
      <c r="X47" s="395" t="str">
        <f>IF(X46="","",VLOOKUP(X46,'[1]シフト記号表（勤務時間帯）'!$C$6:$K$35,9,FALSE))</f>
        <v/>
      </c>
      <c r="Y47" s="396" t="str">
        <f>IF(Y46="","",VLOOKUP(Y46,'[1]シフト記号表（勤務時間帯）'!$C$6:$K$35,9,FALSE))</f>
        <v/>
      </c>
      <c r="Z47" s="394" t="str">
        <f>IF(Z46="","",VLOOKUP(Z46,'[1]シフト記号表（勤務時間帯）'!$C$6:$K$35,9,FALSE))</f>
        <v/>
      </c>
      <c r="AA47" s="395" t="str">
        <f>IF(AA46="","",VLOOKUP(AA46,'[1]シフト記号表（勤務時間帯）'!$C$6:$K$35,9,FALSE))</f>
        <v/>
      </c>
      <c r="AB47" s="395" t="str">
        <f>IF(AB46="","",VLOOKUP(AB46,'[1]シフト記号表（勤務時間帯）'!$C$6:$K$35,9,FALSE))</f>
        <v/>
      </c>
      <c r="AC47" s="395" t="str">
        <f>IF(AC46="","",VLOOKUP(AC46,'[1]シフト記号表（勤務時間帯）'!$C$6:$K$35,9,FALSE))</f>
        <v/>
      </c>
      <c r="AD47" s="395" t="str">
        <f>IF(AD46="","",VLOOKUP(AD46,'[1]シフト記号表（勤務時間帯）'!$C$6:$K$35,9,FALSE))</f>
        <v/>
      </c>
      <c r="AE47" s="395" t="str">
        <f>IF(AE46="","",VLOOKUP(AE46,'[1]シフト記号表（勤務時間帯）'!$C$6:$K$35,9,FALSE))</f>
        <v/>
      </c>
      <c r="AF47" s="396" t="str">
        <f>IF(AF46="","",VLOOKUP(AF46,'[1]シフト記号表（勤務時間帯）'!$C$6:$K$35,9,FALSE))</f>
        <v/>
      </c>
      <c r="AG47" s="394" t="str">
        <f>IF(AG46="","",VLOOKUP(AG46,'[1]シフト記号表（勤務時間帯）'!$C$6:$K$35,9,FALSE))</f>
        <v/>
      </c>
      <c r="AH47" s="395" t="str">
        <f>IF(AH46="","",VLOOKUP(AH46,'[1]シフト記号表（勤務時間帯）'!$C$6:$K$35,9,FALSE))</f>
        <v/>
      </c>
      <c r="AI47" s="395" t="str">
        <f>IF(AI46="","",VLOOKUP(AI46,'[1]シフト記号表（勤務時間帯）'!$C$6:$K$35,9,FALSE))</f>
        <v/>
      </c>
      <c r="AJ47" s="395" t="str">
        <f>IF(AJ46="","",VLOOKUP(AJ46,'[1]シフト記号表（勤務時間帯）'!$C$6:$K$35,9,FALSE))</f>
        <v/>
      </c>
      <c r="AK47" s="395" t="str">
        <f>IF(AK46="","",VLOOKUP(AK46,'[1]シフト記号表（勤務時間帯）'!$C$6:$K$35,9,FALSE))</f>
        <v/>
      </c>
      <c r="AL47" s="395" t="str">
        <f>IF(AL46="","",VLOOKUP(AL46,'[1]シフト記号表（勤務時間帯）'!$C$6:$K$35,9,FALSE))</f>
        <v/>
      </c>
      <c r="AM47" s="396" t="str">
        <f>IF(AM46="","",VLOOKUP(AM46,'[1]シフト記号表（勤務時間帯）'!$C$6:$K$35,9,FALSE))</f>
        <v/>
      </c>
      <c r="AN47" s="394" t="str">
        <f>IF(AN46="","",VLOOKUP(AN46,'[1]シフト記号表（勤務時間帯）'!$C$6:$K$35,9,FALSE))</f>
        <v/>
      </c>
      <c r="AO47" s="395" t="str">
        <f>IF(AO46="","",VLOOKUP(AO46,'[1]シフト記号表（勤務時間帯）'!$C$6:$K$35,9,FALSE))</f>
        <v/>
      </c>
      <c r="AP47" s="395" t="str">
        <f>IF(AP46="","",VLOOKUP(AP46,'[1]シフト記号表（勤務時間帯）'!$C$6:$K$35,9,FALSE))</f>
        <v/>
      </c>
      <c r="AQ47" s="395" t="str">
        <f>IF(AQ46="","",VLOOKUP(AQ46,'[1]シフト記号表（勤務時間帯）'!$C$6:$K$35,9,FALSE))</f>
        <v/>
      </c>
      <c r="AR47" s="395" t="str">
        <f>IF(AR46="","",VLOOKUP(AR46,'[1]シフト記号表（勤務時間帯）'!$C$6:$K$35,9,FALSE))</f>
        <v/>
      </c>
      <c r="AS47" s="395" t="str">
        <f>IF(AS46="","",VLOOKUP(AS46,'[1]シフト記号表（勤務時間帯）'!$C$6:$K$35,9,FALSE))</f>
        <v/>
      </c>
      <c r="AT47" s="396" t="str">
        <f>IF(AT46="","",VLOOKUP(AT46,'[1]シフト記号表（勤務時間帯）'!$C$6:$K$35,9,FALSE))</f>
        <v/>
      </c>
      <c r="AU47" s="394" t="str">
        <f>IF(AU46="","",VLOOKUP(AU46,'[1]シフト記号表（勤務時間帯）'!$C$6:$K$35,9,FALSE))</f>
        <v/>
      </c>
      <c r="AV47" s="395" t="str">
        <f>IF(AV46="","",VLOOKUP(AV46,'[1]シフト記号表（勤務時間帯）'!$C$6:$K$35,9,FALSE))</f>
        <v/>
      </c>
      <c r="AW47" s="395" t="str">
        <f>IF(AW46="","",VLOOKUP(AW46,'[1]シフト記号表（勤務時間帯）'!$C$6:$K$35,9,FALSE))</f>
        <v/>
      </c>
      <c r="AX47" s="698">
        <f>IF($BB$3="４週",SUM(S47:AT47),IF($BB$3="暦月",SUM(S47:AW47),""))</f>
        <v>0</v>
      </c>
      <c r="AY47" s="699"/>
      <c r="AZ47" s="700">
        <f>IF($BB$3="４週",AX47/4,IF($BB$3="暦月",'地密通所（1枚版）'!AX47/('地密通所（1枚版）'!$BB$8/7),""))</f>
        <v>0</v>
      </c>
      <c r="BA47" s="701"/>
      <c r="BB47" s="747"/>
      <c r="BC47" s="748"/>
      <c r="BD47" s="748"/>
      <c r="BE47" s="748"/>
      <c r="BF47" s="749"/>
    </row>
    <row r="48" spans="2:58" ht="20.25" customHeight="1" x14ac:dyDescent="0.2">
      <c r="B48" s="709"/>
      <c r="C48" s="717"/>
      <c r="D48" s="718"/>
      <c r="E48" s="719"/>
      <c r="F48" s="393">
        <f>C46</f>
        <v>0</v>
      </c>
      <c r="G48" s="742"/>
      <c r="H48" s="726"/>
      <c r="I48" s="724"/>
      <c r="J48" s="724"/>
      <c r="K48" s="725"/>
      <c r="L48" s="743"/>
      <c r="M48" s="737"/>
      <c r="N48" s="737"/>
      <c r="O48" s="738"/>
      <c r="P48" s="739" t="s">
        <v>717</v>
      </c>
      <c r="Q48" s="740"/>
      <c r="R48" s="741"/>
      <c r="S48" s="398" t="str">
        <f>IF(S46="","",VLOOKUP(S46,'[1]シフト記号表（勤務時間帯）'!$C$6:$U$35,19,FALSE))</f>
        <v/>
      </c>
      <c r="T48" s="399" t="str">
        <f>IF(T46="","",VLOOKUP(T46,'[1]シフト記号表（勤務時間帯）'!$C$6:$U$35,19,FALSE))</f>
        <v/>
      </c>
      <c r="U48" s="399" t="str">
        <f>IF(U46="","",VLOOKUP(U46,'[1]シフト記号表（勤務時間帯）'!$C$6:$U$35,19,FALSE))</f>
        <v/>
      </c>
      <c r="V48" s="399" t="str">
        <f>IF(V46="","",VLOOKUP(V46,'[1]シフト記号表（勤務時間帯）'!$C$6:$U$35,19,FALSE))</f>
        <v/>
      </c>
      <c r="W48" s="399" t="str">
        <f>IF(W46="","",VLOOKUP(W46,'[1]シフト記号表（勤務時間帯）'!$C$6:$U$35,19,FALSE))</f>
        <v/>
      </c>
      <c r="X48" s="399" t="str">
        <f>IF(X46="","",VLOOKUP(X46,'[1]シフト記号表（勤務時間帯）'!$C$6:$U$35,19,FALSE))</f>
        <v/>
      </c>
      <c r="Y48" s="400" t="str">
        <f>IF(Y46="","",VLOOKUP(Y46,'[1]シフト記号表（勤務時間帯）'!$C$6:$U$35,19,FALSE))</f>
        <v/>
      </c>
      <c r="Z48" s="398" t="str">
        <f>IF(Z46="","",VLOOKUP(Z46,'[1]シフト記号表（勤務時間帯）'!$C$6:$U$35,19,FALSE))</f>
        <v/>
      </c>
      <c r="AA48" s="399" t="str">
        <f>IF(AA46="","",VLOOKUP(AA46,'[1]シフト記号表（勤務時間帯）'!$C$6:$U$35,19,FALSE))</f>
        <v/>
      </c>
      <c r="AB48" s="399" t="str">
        <f>IF(AB46="","",VLOOKUP(AB46,'[1]シフト記号表（勤務時間帯）'!$C$6:$U$35,19,FALSE))</f>
        <v/>
      </c>
      <c r="AC48" s="399" t="str">
        <f>IF(AC46="","",VLOOKUP(AC46,'[1]シフト記号表（勤務時間帯）'!$C$6:$U$35,19,FALSE))</f>
        <v/>
      </c>
      <c r="AD48" s="399" t="str">
        <f>IF(AD46="","",VLOOKUP(AD46,'[1]シフト記号表（勤務時間帯）'!$C$6:$U$35,19,FALSE))</f>
        <v/>
      </c>
      <c r="AE48" s="399" t="str">
        <f>IF(AE46="","",VLOOKUP(AE46,'[1]シフト記号表（勤務時間帯）'!$C$6:$U$35,19,FALSE))</f>
        <v/>
      </c>
      <c r="AF48" s="400" t="str">
        <f>IF(AF46="","",VLOOKUP(AF46,'[1]シフト記号表（勤務時間帯）'!$C$6:$U$35,19,FALSE))</f>
        <v/>
      </c>
      <c r="AG48" s="398" t="str">
        <f>IF(AG46="","",VLOOKUP(AG46,'[1]シフト記号表（勤務時間帯）'!$C$6:$U$35,19,FALSE))</f>
        <v/>
      </c>
      <c r="AH48" s="399" t="str">
        <f>IF(AH46="","",VLOOKUP(AH46,'[1]シフト記号表（勤務時間帯）'!$C$6:$U$35,19,FALSE))</f>
        <v/>
      </c>
      <c r="AI48" s="399" t="str">
        <f>IF(AI46="","",VLOOKUP(AI46,'[1]シフト記号表（勤務時間帯）'!$C$6:$U$35,19,FALSE))</f>
        <v/>
      </c>
      <c r="AJ48" s="399" t="str">
        <f>IF(AJ46="","",VLOOKUP(AJ46,'[1]シフト記号表（勤務時間帯）'!$C$6:$U$35,19,FALSE))</f>
        <v/>
      </c>
      <c r="AK48" s="399" t="str">
        <f>IF(AK46="","",VLOOKUP(AK46,'[1]シフト記号表（勤務時間帯）'!$C$6:$U$35,19,FALSE))</f>
        <v/>
      </c>
      <c r="AL48" s="399" t="str">
        <f>IF(AL46="","",VLOOKUP(AL46,'[1]シフト記号表（勤務時間帯）'!$C$6:$U$35,19,FALSE))</f>
        <v/>
      </c>
      <c r="AM48" s="400" t="str">
        <f>IF(AM46="","",VLOOKUP(AM46,'[1]シフト記号表（勤務時間帯）'!$C$6:$U$35,19,FALSE))</f>
        <v/>
      </c>
      <c r="AN48" s="398" t="str">
        <f>IF(AN46="","",VLOOKUP(AN46,'[1]シフト記号表（勤務時間帯）'!$C$6:$U$35,19,FALSE))</f>
        <v/>
      </c>
      <c r="AO48" s="399" t="str">
        <f>IF(AO46="","",VLOOKUP(AO46,'[1]シフト記号表（勤務時間帯）'!$C$6:$U$35,19,FALSE))</f>
        <v/>
      </c>
      <c r="AP48" s="399" t="str">
        <f>IF(AP46="","",VLOOKUP(AP46,'[1]シフト記号表（勤務時間帯）'!$C$6:$U$35,19,FALSE))</f>
        <v/>
      </c>
      <c r="AQ48" s="399" t="str">
        <f>IF(AQ46="","",VLOOKUP(AQ46,'[1]シフト記号表（勤務時間帯）'!$C$6:$U$35,19,FALSE))</f>
        <v/>
      </c>
      <c r="AR48" s="399" t="str">
        <f>IF(AR46="","",VLOOKUP(AR46,'[1]シフト記号表（勤務時間帯）'!$C$6:$U$35,19,FALSE))</f>
        <v/>
      </c>
      <c r="AS48" s="399" t="str">
        <f>IF(AS46="","",VLOOKUP(AS46,'[1]シフト記号表（勤務時間帯）'!$C$6:$U$35,19,FALSE))</f>
        <v/>
      </c>
      <c r="AT48" s="400" t="str">
        <f>IF(AT46="","",VLOOKUP(AT46,'[1]シフト記号表（勤務時間帯）'!$C$6:$U$35,19,FALSE))</f>
        <v/>
      </c>
      <c r="AU48" s="398" t="str">
        <f>IF(AU46="","",VLOOKUP(AU46,'[1]シフト記号表（勤務時間帯）'!$C$6:$U$35,19,FALSE))</f>
        <v/>
      </c>
      <c r="AV48" s="399" t="str">
        <f>IF(AV46="","",VLOOKUP(AV46,'[1]シフト記号表（勤務時間帯）'!$C$6:$U$35,19,FALSE))</f>
        <v/>
      </c>
      <c r="AW48" s="399" t="str">
        <f>IF(AW46="","",VLOOKUP(AW46,'[1]シフト記号表（勤務時間帯）'!$C$6:$U$35,19,FALSE))</f>
        <v/>
      </c>
      <c r="AX48" s="705">
        <f>IF($BB$3="４週",SUM(S48:AT48),IF($BB$3="暦月",SUM(S48:AW48),""))</f>
        <v>0</v>
      </c>
      <c r="AY48" s="706"/>
      <c r="AZ48" s="707">
        <f>IF($BB$3="４週",AX48/4,IF($BB$3="暦月",'地密通所（1枚版）'!AX48/('地密通所（1枚版）'!$BB$8/7),""))</f>
        <v>0</v>
      </c>
      <c r="BA48" s="708"/>
      <c r="BB48" s="750"/>
      <c r="BC48" s="751"/>
      <c r="BD48" s="751"/>
      <c r="BE48" s="751"/>
      <c r="BF48" s="752"/>
    </row>
    <row r="49" spans="2:58" ht="20.25" customHeight="1" x14ac:dyDescent="0.2">
      <c r="B49" s="709">
        <f>B46+1</f>
        <v>10</v>
      </c>
      <c r="C49" s="711"/>
      <c r="D49" s="712"/>
      <c r="E49" s="713"/>
      <c r="F49" s="401"/>
      <c r="G49" s="720"/>
      <c r="H49" s="723"/>
      <c r="I49" s="724"/>
      <c r="J49" s="724"/>
      <c r="K49" s="725"/>
      <c r="L49" s="730"/>
      <c r="M49" s="687"/>
      <c r="N49" s="687"/>
      <c r="O49" s="688"/>
      <c r="P49" s="733" t="s">
        <v>715</v>
      </c>
      <c r="Q49" s="734"/>
      <c r="R49" s="735"/>
      <c r="S49" s="390"/>
      <c r="T49" s="391"/>
      <c r="U49" s="391"/>
      <c r="V49" s="391"/>
      <c r="W49" s="391"/>
      <c r="X49" s="391"/>
      <c r="Y49" s="392"/>
      <c r="Z49" s="390"/>
      <c r="AA49" s="391"/>
      <c r="AB49" s="391"/>
      <c r="AC49" s="391"/>
      <c r="AD49" s="391"/>
      <c r="AE49" s="391"/>
      <c r="AF49" s="392"/>
      <c r="AG49" s="390"/>
      <c r="AH49" s="391"/>
      <c r="AI49" s="391"/>
      <c r="AJ49" s="391"/>
      <c r="AK49" s="391"/>
      <c r="AL49" s="391"/>
      <c r="AM49" s="392"/>
      <c r="AN49" s="390"/>
      <c r="AO49" s="391"/>
      <c r="AP49" s="391"/>
      <c r="AQ49" s="391"/>
      <c r="AR49" s="391"/>
      <c r="AS49" s="391"/>
      <c r="AT49" s="392"/>
      <c r="AU49" s="390"/>
      <c r="AV49" s="391"/>
      <c r="AW49" s="391"/>
      <c r="AX49" s="682"/>
      <c r="AY49" s="683"/>
      <c r="AZ49" s="684"/>
      <c r="BA49" s="685"/>
      <c r="BB49" s="744"/>
      <c r="BC49" s="745"/>
      <c r="BD49" s="745"/>
      <c r="BE49" s="745"/>
      <c r="BF49" s="746"/>
    </row>
    <row r="50" spans="2:58" ht="20.25" customHeight="1" x14ac:dyDescent="0.2">
      <c r="B50" s="709"/>
      <c r="C50" s="714"/>
      <c r="D50" s="715"/>
      <c r="E50" s="716"/>
      <c r="F50" s="393"/>
      <c r="G50" s="721"/>
      <c r="H50" s="726"/>
      <c r="I50" s="724"/>
      <c r="J50" s="724"/>
      <c r="K50" s="725"/>
      <c r="L50" s="731"/>
      <c r="M50" s="690"/>
      <c r="N50" s="690"/>
      <c r="O50" s="691"/>
      <c r="P50" s="695" t="s">
        <v>716</v>
      </c>
      <c r="Q50" s="696"/>
      <c r="R50" s="697"/>
      <c r="S50" s="394" t="str">
        <f>IF(S49="","",VLOOKUP(S49,'[1]シフト記号表（勤務時間帯）'!$C$6:$K$35,9,FALSE))</f>
        <v/>
      </c>
      <c r="T50" s="395" t="str">
        <f>IF(T49="","",VLOOKUP(T49,'[1]シフト記号表（勤務時間帯）'!$C$6:$K$35,9,FALSE))</f>
        <v/>
      </c>
      <c r="U50" s="395" t="str">
        <f>IF(U49="","",VLOOKUP(U49,'[1]シフト記号表（勤務時間帯）'!$C$6:$K$35,9,FALSE))</f>
        <v/>
      </c>
      <c r="V50" s="395" t="str">
        <f>IF(V49="","",VLOOKUP(V49,'[1]シフト記号表（勤務時間帯）'!$C$6:$K$35,9,FALSE))</f>
        <v/>
      </c>
      <c r="W50" s="395" t="str">
        <f>IF(W49="","",VLOOKUP(W49,'[1]シフト記号表（勤務時間帯）'!$C$6:$K$35,9,FALSE))</f>
        <v/>
      </c>
      <c r="X50" s="395" t="str">
        <f>IF(X49="","",VLOOKUP(X49,'[1]シフト記号表（勤務時間帯）'!$C$6:$K$35,9,FALSE))</f>
        <v/>
      </c>
      <c r="Y50" s="396" t="str">
        <f>IF(Y49="","",VLOOKUP(Y49,'[1]シフト記号表（勤務時間帯）'!$C$6:$K$35,9,FALSE))</f>
        <v/>
      </c>
      <c r="Z50" s="394" t="str">
        <f>IF(Z49="","",VLOOKUP(Z49,'[1]シフト記号表（勤務時間帯）'!$C$6:$K$35,9,FALSE))</f>
        <v/>
      </c>
      <c r="AA50" s="395" t="str">
        <f>IF(AA49="","",VLOOKUP(AA49,'[1]シフト記号表（勤務時間帯）'!$C$6:$K$35,9,FALSE))</f>
        <v/>
      </c>
      <c r="AB50" s="395" t="str">
        <f>IF(AB49="","",VLOOKUP(AB49,'[1]シフト記号表（勤務時間帯）'!$C$6:$K$35,9,FALSE))</f>
        <v/>
      </c>
      <c r="AC50" s="395" t="str">
        <f>IF(AC49="","",VLOOKUP(AC49,'[1]シフト記号表（勤務時間帯）'!$C$6:$K$35,9,FALSE))</f>
        <v/>
      </c>
      <c r="AD50" s="395" t="str">
        <f>IF(AD49="","",VLOOKUP(AD49,'[1]シフト記号表（勤務時間帯）'!$C$6:$K$35,9,FALSE))</f>
        <v/>
      </c>
      <c r="AE50" s="395" t="str">
        <f>IF(AE49="","",VLOOKUP(AE49,'[1]シフト記号表（勤務時間帯）'!$C$6:$K$35,9,FALSE))</f>
        <v/>
      </c>
      <c r="AF50" s="396" t="str">
        <f>IF(AF49="","",VLOOKUP(AF49,'[1]シフト記号表（勤務時間帯）'!$C$6:$K$35,9,FALSE))</f>
        <v/>
      </c>
      <c r="AG50" s="394" t="str">
        <f>IF(AG49="","",VLOOKUP(AG49,'[1]シフト記号表（勤務時間帯）'!$C$6:$K$35,9,FALSE))</f>
        <v/>
      </c>
      <c r="AH50" s="395" t="str">
        <f>IF(AH49="","",VLOOKUP(AH49,'[1]シフト記号表（勤務時間帯）'!$C$6:$K$35,9,FALSE))</f>
        <v/>
      </c>
      <c r="AI50" s="395" t="str">
        <f>IF(AI49="","",VLOOKUP(AI49,'[1]シフト記号表（勤務時間帯）'!$C$6:$K$35,9,FALSE))</f>
        <v/>
      </c>
      <c r="AJ50" s="395" t="str">
        <f>IF(AJ49="","",VLOOKUP(AJ49,'[1]シフト記号表（勤務時間帯）'!$C$6:$K$35,9,FALSE))</f>
        <v/>
      </c>
      <c r="AK50" s="395" t="str">
        <f>IF(AK49="","",VLOOKUP(AK49,'[1]シフト記号表（勤務時間帯）'!$C$6:$K$35,9,FALSE))</f>
        <v/>
      </c>
      <c r="AL50" s="395" t="str">
        <f>IF(AL49="","",VLOOKUP(AL49,'[1]シフト記号表（勤務時間帯）'!$C$6:$K$35,9,FALSE))</f>
        <v/>
      </c>
      <c r="AM50" s="396" t="str">
        <f>IF(AM49="","",VLOOKUP(AM49,'[1]シフト記号表（勤務時間帯）'!$C$6:$K$35,9,FALSE))</f>
        <v/>
      </c>
      <c r="AN50" s="394" t="str">
        <f>IF(AN49="","",VLOOKUP(AN49,'[1]シフト記号表（勤務時間帯）'!$C$6:$K$35,9,FALSE))</f>
        <v/>
      </c>
      <c r="AO50" s="395" t="str">
        <f>IF(AO49="","",VLOOKUP(AO49,'[1]シフト記号表（勤務時間帯）'!$C$6:$K$35,9,FALSE))</f>
        <v/>
      </c>
      <c r="AP50" s="395" t="str">
        <f>IF(AP49="","",VLOOKUP(AP49,'[1]シフト記号表（勤務時間帯）'!$C$6:$K$35,9,FALSE))</f>
        <v/>
      </c>
      <c r="AQ50" s="395" t="str">
        <f>IF(AQ49="","",VLOOKUP(AQ49,'[1]シフト記号表（勤務時間帯）'!$C$6:$K$35,9,FALSE))</f>
        <v/>
      </c>
      <c r="AR50" s="395" t="str">
        <f>IF(AR49="","",VLOOKUP(AR49,'[1]シフト記号表（勤務時間帯）'!$C$6:$K$35,9,FALSE))</f>
        <v/>
      </c>
      <c r="AS50" s="395" t="str">
        <f>IF(AS49="","",VLOOKUP(AS49,'[1]シフト記号表（勤務時間帯）'!$C$6:$K$35,9,FALSE))</f>
        <v/>
      </c>
      <c r="AT50" s="396" t="str">
        <f>IF(AT49="","",VLOOKUP(AT49,'[1]シフト記号表（勤務時間帯）'!$C$6:$K$35,9,FALSE))</f>
        <v/>
      </c>
      <c r="AU50" s="394" t="str">
        <f>IF(AU49="","",VLOOKUP(AU49,'[1]シフト記号表（勤務時間帯）'!$C$6:$K$35,9,FALSE))</f>
        <v/>
      </c>
      <c r="AV50" s="395" t="str">
        <f>IF(AV49="","",VLOOKUP(AV49,'[1]シフト記号表（勤務時間帯）'!$C$6:$K$35,9,FALSE))</f>
        <v/>
      </c>
      <c r="AW50" s="395" t="str">
        <f>IF(AW49="","",VLOOKUP(AW49,'[1]シフト記号表（勤務時間帯）'!$C$6:$K$35,9,FALSE))</f>
        <v/>
      </c>
      <c r="AX50" s="698">
        <f>IF($BB$3="４週",SUM(S50:AT50),IF($BB$3="暦月",SUM(S50:AW50),""))</f>
        <v>0</v>
      </c>
      <c r="AY50" s="699"/>
      <c r="AZ50" s="700">
        <f>IF($BB$3="４週",AX50/4,IF($BB$3="暦月",'地密通所（1枚版）'!AX50/('地密通所（1枚版）'!$BB$8/7),""))</f>
        <v>0</v>
      </c>
      <c r="BA50" s="701"/>
      <c r="BB50" s="747"/>
      <c r="BC50" s="748"/>
      <c r="BD50" s="748"/>
      <c r="BE50" s="748"/>
      <c r="BF50" s="749"/>
    </row>
    <row r="51" spans="2:58" ht="20.25" customHeight="1" x14ac:dyDescent="0.2">
      <c r="B51" s="709"/>
      <c r="C51" s="717"/>
      <c r="D51" s="718"/>
      <c r="E51" s="719"/>
      <c r="F51" s="393">
        <f>C49</f>
        <v>0</v>
      </c>
      <c r="G51" s="742"/>
      <c r="H51" s="726"/>
      <c r="I51" s="724"/>
      <c r="J51" s="724"/>
      <c r="K51" s="725"/>
      <c r="L51" s="743"/>
      <c r="M51" s="737"/>
      <c r="N51" s="737"/>
      <c r="O51" s="738"/>
      <c r="P51" s="739" t="s">
        <v>717</v>
      </c>
      <c r="Q51" s="740"/>
      <c r="R51" s="741"/>
      <c r="S51" s="398" t="str">
        <f>IF(S49="","",VLOOKUP(S49,'[1]シフト記号表（勤務時間帯）'!$C$6:$U$35,19,FALSE))</f>
        <v/>
      </c>
      <c r="T51" s="399" t="str">
        <f>IF(T49="","",VLOOKUP(T49,'[1]シフト記号表（勤務時間帯）'!$C$6:$U$35,19,FALSE))</f>
        <v/>
      </c>
      <c r="U51" s="399" t="str">
        <f>IF(U49="","",VLOOKUP(U49,'[1]シフト記号表（勤務時間帯）'!$C$6:$U$35,19,FALSE))</f>
        <v/>
      </c>
      <c r="V51" s="399" t="str">
        <f>IF(V49="","",VLOOKUP(V49,'[1]シフト記号表（勤務時間帯）'!$C$6:$U$35,19,FALSE))</f>
        <v/>
      </c>
      <c r="W51" s="399" t="str">
        <f>IF(W49="","",VLOOKUP(W49,'[1]シフト記号表（勤務時間帯）'!$C$6:$U$35,19,FALSE))</f>
        <v/>
      </c>
      <c r="X51" s="399" t="str">
        <f>IF(X49="","",VLOOKUP(X49,'[1]シフト記号表（勤務時間帯）'!$C$6:$U$35,19,FALSE))</f>
        <v/>
      </c>
      <c r="Y51" s="400" t="str">
        <f>IF(Y49="","",VLOOKUP(Y49,'[1]シフト記号表（勤務時間帯）'!$C$6:$U$35,19,FALSE))</f>
        <v/>
      </c>
      <c r="Z51" s="398" t="str">
        <f>IF(Z49="","",VLOOKUP(Z49,'[1]シフト記号表（勤務時間帯）'!$C$6:$U$35,19,FALSE))</f>
        <v/>
      </c>
      <c r="AA51" s="399" t="str">
        <f>IF(AA49="","",VLOOKUP(AA49,'[1]シフト記号表（勤務時間帯）'!$C$6:$U$35,19,FALSE))</f>
        <v/>
      </c>
      <c r="AB51" s="399" t="str">
        <f>IF(AB49="","",VLOOKUP(AB49,'[1]シフト記号表（勤務時間帯）'!$C$6:$U$35,19,FALSE))</f>
        <v/>
      </c>
      <c r="AC51" s="399" t="str">
        <f>IF(AC49="","",VLOOKUP(AC49,'[1]シフト記号表（勤務時間帯）'!$C$6:$U$35,19,FALSE))</f>
        <v/>
      </c>
      <c r="AD51" s="399" t="str">
        <f>IF(AD49="","",VLOOKUP(AD49,'[1]シフト記号表（勤務時間帯）'!$C$6:$U$35,19,FALSE))</f>
        <v/>
      </c>
      <c r="AE51" s="399" t="str">
        <f>IF(AE49="","",VLOOKUP(AE49,'[1]シフト記号表（勤務時間帯）'!$C$6:$U$35,19,FALSE))</f>
        <v/>
      </c>
      <c r="AF51" s="400" t="str">
        <f>IF(AF49="","",VLOOKUP(AF49,'[1]シフト記号表（勤務時間帯）'!$C$6:$U$35,19,FALSE))</f>
        <v/>
      </c>
      <c r="AG51" s="398" t="str">
        <f>IF(AG49="","",VLOOKUP(AG49,'[1]シフト記号表（勤務時間帯）'!$C$6:$U$35,19,FALSE))</f>
        <v/>
      </c>
      <c r="AH51" s="399" t="str">
        <f>IF(AH49="","",VLOOKUP(AH49,'[1]シフト記号表（勤務時間帯）'!$C$6:$U$35,19,FALSE))</f>
        <v/>
      </c>
      <c r="AI51" s="399" t="str">
        <f>IF(AI49="","",VLOOKUP(AI49,'[1]シフト記号表（勤務時間帯）'!$C$6:$U$35,19,FALSE))</f>
        <v/>
      </c>
      <c r="AJ51" s="399" t="str">
        <f>IF(AJ49="","",VLOOKUP(AJ49,'[1]シフト記号表（勤務時間帯）'!$C$6:$U$35,19,FALSE))</f>
        <v/>
      </c>
      <c r="AK51" s="399" t="str">
        <f>IF(AK49="","",VLOOKUP(AK49,'[1]シフト記号表（勤務時間帯）'!$C$6:$U$35,19,FALSE))</f>
        <v/>
      </c>
      <c r="AL51" s="399" t="str">
        <f>IF(AL49="","",VLOOKUP(AL49,'[1]シフト記号表（勤務時間帯）'!$C$6:$U$35,19,FALSE))</f>
        <v/>
      </c>
      <c r="AM51" s="400" t="str">
        <f>IF(AM49="","",VLOOKUP(AM49,'[1]シフト記号表（勤務時間帯）'!$C$6:$U$35,19,FALSE))</f>
        <v/>
      </c>
      <c r="AN51" s="398" t="str">
        <f>IF(AN49="","",VLOOKUP(AN49,'[1]シフト記号表（勤務時間帯）'!$C$6:$U$35,19,FALSE))</f>
        <v/>
      </c>
      <c r="AO51" s="399" t="str">
        <f>IF(AO49="","",VLOOKUP(AO49,'[1]シフト記号表（勤務時間帯）'!$C$6:$U$35,19,FALSE))</f>
        <v/>
      </c>
      <c r="AP51" s="399" t="str">
        <f>IF(AP49="","",VLOOKUP(AP49,'[1]シフト記号表（勤務時間帯）'!$C$6:$U$35,19,FALSE))</f>
        <v/>
      </c>
      <c r="AQ51" s="399" t="str">
        <f>IF(AQ49="","",VLOOKUP(AQ49,'[1]シフト記号表（勤務時間帯）'!$C$6:$U$35,19,FALSE))</f>
        <v/>
      </c>
      <c r="AR51" s="399" t="str">
        <f>IF(AR49="","",VLOOKUP(AR49,'[1]シフト記号表（勤務時間帯）'!$C$6:$U$35,19,FALSE))</f>
        <v/>
      </c>
      <c r="AS51" s="399" t="str">
        <f>IF(AS49="","",VLOOKUP(AS49,'[1]シフト記号表（勤務時間帯）'!$C$6:$U$35,19,FALSE))</f>
        <v/>
      </c>
      <c r="AT51" s="400" t="str">
        <f>IF(AT49="","",VLOOKUP(AT49,'[1]シフト記号表（勤務時間帯）'!$C$6:$U$35,19,FALSE))</f>
        <v/>
      </c>
      <c r="AU51" s="398" t="str">
        <f>IF(AU49="","",VLOOKUP(AU49,'[1]シフト記号表（勤務時間帯）'!$C$6:$U$35,19,FALSE))</f>
        <v/>
      </c>
      <c r="AV51" s="399" t="str">
        <f>IF(AV49="","",VLOOKUP(AV49,'[1]シフト記号表（勤務時間帯）'!$C$6:$U$35,19,FALSE))</f>
        <v/>
      </c>
      <c r="AW51" s="399" t="str">
        <f>IF(AW49="","",VLOOKUP(AW49,'[1]シフト記号表（勤務時間帯）'!$C$6:$U$35,19,FALSE))</f>
        <v/>
      </c>
      <c r="AX51" s="705">
        <f>IF($BB$3="４週",SUM(S51:AT51),IF($BB$3="暦月",SUM(S51:AW51),""))</f>
        <v>0</v>
      </c>
      <c r="AY51" s="706"/>
      <c r="AZ51" s="707">
        <f>IF($BB$3="４週",AX51/4,IF($BB$3="暦月",'地密通所（1枚版）'!AX51/('地密通所（1枚版）'!$BB$8/7),""))</f>
        <v>0</v>
      </c>
      <c r="BA51" s="708"/>
      <c r="BB51" s="750"/>
      <c r="BC51" s="751"/>
      <c r="BD51" s="751"/>
      <c r="BE51" s="751"/>
      <c r="BF51" s="752"/>
    </row>
    <row r="52" spans="2:58" ht="20.25" customHeight="1" x14ac:dyDescent="0.2">
      <c r="B52" s="709">
        <f>B49+1</f>
        <v>11</v>
      </c>
      <c r="C52" s="711"/>
      <c r="D52" s="712"/>
      <c r="E52" s="713"/>
      <c r="F52" s="401"/>
      <c r="G52" s="720"/>
      <c r="H52" s="723"/>
      <c r="I52" s="724"/>
      <c r="J52" s="724"/>
      <c r="K52" s="725"/>
      <c r="L52" s="730"/>
      <c r="M52" s="687"/>
      <c r="N52" s="687"/>
      <c r="O52" s="688"/>
      <c r="P52" s="733" t="s">
        <v>715</v>
      </c>
      <c r="Q52" s="734"/>
      <c r="R52" s="735"/>
      <c r="S52" s="390"/>
      <c r="T52" s="391"/>
      <c r="U52" s="391"/>
      <c r="V52" s="391"/>
      <c r="W52" s="391"/>
      <c r="X52" s="391"/>
      <c r="Y52" s="392"/>
      <c r="Z52" s="390"/>
      <c r="AA52" s="391"/>
      <c r="AB52" s="391"/>
      <c r="AC52" s="391"/>
      <c r="AD52" s="391"/>
      <c r="AE52" s="391"/>
      <c r="AF52" s="392"/>
      <c r="AG52" s="390"/>
      <c r="AH52" s="391"/>
      <c r="AI52" s="391"/>
      <c r="AJ52" s="391"/>
      <c r="AK52" s="391"/>
      <c r="AL52" s="391"/>
      <c r="AM52" s="392"/>
      <c r="AN52" s="390"/>
      <c r="AO52" s="391"/>
      <c r="AP52" s="391"/>
      <c r="AQ52" s="391"/>
      <c r="AR52" s="391"/>
      <c r="AS52" s="391"/>
      <c r="AT52" s="392"/>
      <c r="AU52" s="390"/>
      <c r="AV52" s="391"/>
      <c r="AW52" s="391"/>
      <c r="AX52" s="682"/>
      <c r="AY52" s="683"/>
      <c r="AZ52" s="684"/>
      <c r="BA52" s="685"/>
      <c r="BB52" s="744"/>
      <c r="BC52" s="745"/>
      <c r="BD52" s="745"/>
      <c r="BE52" s="745"/>
      <c r="BF52" s="746"/>
    </row>
    <row r="53" spans="2:58" ht="20.25" customHeight="1" x14ac:dyDescent="0.2">
      <c r="B53" s="709"/>
      <c r="C53" s="714"/>
      <c r="D53" s="715"/>
      <c r="E53" s="716"/>
      <c r="F53" s="393"/>
      <c r="G53" s="721"/>
      <c r="H53" s="726"/>
      <c r="I53" s="724"/>
      <c r="J53" s="724"/>
      <c r="K53" s="725"/>
      <c r="L53" s="731"/>
      <c r="M53" s="690"/>
      <c r="N53" s="690"/>
      <c r="O53" s="691"/>
      <c r="P53" s="695" t="s">
        <v>716</v>
      </c>
      <c r="Q53" s="696"/>
      <c r="R53" s="697"/>
      <c r="S53" s="394" t="str">
        <f>IF(S52="","",VLOOKUP(S52,'[1]シフト記号表（勤務時間帯）'!$C$6:$K$35,9,FALSE))</f>
        <v/>
      </c>
      <c r="T53" s="395" t="str">
        <f>IF(T52="","",VLOOKUP(T52,'[1]シフト記号表（勤務時間帯）'!$C$6:$K$35,9,FALSE))</f>
        <v/>
      </c>
      <c r="U53" s="395" t="str">
        <f>IF(U52="","",VLOOKUP(U52,'[1]シフト記号表（勤務時間帯）'!$C$6:$K$35,9,FALSE))</f>
        <v/>
      </c>
      <c r="V53" s="395" t="str">
        <f>IF(V52="","",VLOOKUP(V52,'[1]シフト記号表（勤務時間帯）'!$C$6:$K$35,9,FALSE))</f>
        <v/>
      </c>
      <c r="W53" s="395" t="str">
        <f>IF(W52="","",VLOOKUP(W52,'[1]シフト記号表（勤務時間帯）'!$C$6:$K$35,9,FALSE))</f>
        <v/>
      </c>
      <c r="X53" s="395" t="str">
        <f>IF(X52="","",VLOOKUP(X52,'[1]シフト記号表（勤務時間帯）'!$C$6:$K$35,9,FALSE))</f>
        <v/>
      </c>
      <c r="Y53" s="396" t="str">
        <f>IF(Y52="","",VLOOKUP(Y52,'[1]シフト記号表（勤務時間帯）'!$C$6:$K$35,9,FALSE))</f>
        <v/>
      </c>
      <c r="Z53" s="394" t="str">
        <f>IF(Z52="","",VLOOKUP(Z52,'[1]シフト記号表（勤務時間帯）'!$C$6:$K$35,9,FALSE))</f>
        <v/>
      </c>
      <c r="AA53" s="395" t="str">
        <f>IF(AA52="","",VLOOKUP(AA52,'[1]シフト記号表（勤務時間帯）'!$C$6:$K$35,9,FALSE))</f>
        <v/>
      </c>
      <c r="AB53" s="395" t="str">
        <f>IF(AB52="","",VLOOKUP(AB52,'[1]シフト記号表（勤務時間帯）'!$C$6:$K$35,9,FALSE))</f>
        <v/>
      </c>
      <c r="AC53" s="395" t="str">
        <f>IF(AC52="","",VLOOKUP(AC52,'[1]シフト記号表（勤務時間帯）'!$C$6:$K$35,9,FALSE))</f>
        <v/>
      </c>
      <c r="AD53" s="395" t="str">
        <f>IF(AD52="","",VLOOKUP(AD52,'[1]シフト記号表（勤務時間帯）'!$C$6:$K$35,9,FALSE))</f>
        <v/>
      </c>
      <c r="AE53" s="395" t="str">
        <f>IF(AE52="","",VLOOKUP(AE52,'[1]シフト記号表（勤務時間帯）'!$C$6:$K$35,9,FALSE))</f>
        <v/>
      </c>
      <c r="AF53" s="396" t="str">
        <f>IF(AF52="","",VLOOKUP(AF52,'[1]シフト記号表（勤務時間帯）'!$C$6:$K$35,9,FALSE))</f>
        <v/>
      </c>
      <c r="AG53" s="394" t="str">
        <f>IF(AG52="","",VLOOKUP(AG52,'[1]シフト記号表（勤務時間帯）'!$C$6:$K$35,9,FALSE))</f>
        <v/>
      </c>
      <c r="AH53" s="395" t="str">
        <f>IF(AH52="","",VLOOKUP(AH52,'[1]シフト記号表（勤務時間帯）'!$C$6:$K$35,9,FALSE))</f>
        <v/>
      </c>
      <c r="AI53" s="395" t="str">
        <f>IF(AI52="","",VLOOKUP(AI52,'[1]シフト記号表（勤務時間帯）'!$C$6:$K$35,9,FALSE))</f>
        <v/>
      </c>
      <c r="AJ53" s="395" t="str">
        <f>IF(AJ52="","",VLOOKUP(AJ52,'[1]シフト記号表（勤務時間帯）'!$C$6:$K$35,9,FALSE))</f>
        <v/>
      </c>
      <c r="AK53" s="395" t="str">
        <f>IF(AK52="","",VLOOKUP(AK52,'[1]シフト記号表（勤務時間帯）'!$C$6:$K$35,9,FALSE))</f>
        <v/>
      </c>
      <c r="AL53" s="395" t="str">
        <f>IF(AL52="","",VLOOKUP(AL52,'[1]シフト記号表（勤務時間帯）'!$C$6:$K$35,9,FALSE))</f>
        <v/>
      </c>
      <c r="AM53" s="396" t="str">
        <f>IF(AM52="","",VLOOKUP(AM52,'[1]シフト記号表（勤務時間帯）'!$C$6:$K$35,9,FALSE))</f>
        <v/>
      </c>
      <c r="AN53" s="394" t="str">
        <f>IF(AN52="","",VLOOKUP(AN52,'[1]シフト記号表（勤務時間帯）'!$C$6:$K$35,9,FALSE))</f>
        <v/>
      </c>
      <c r="AO53" s="395" t="str">
        <f>IF(AO52="","",VLOOKUP(AO52,'[1]シフト記号表（勤務時間帯）'!$C$6:$K$35,9,FALSE))</f>
        <v/>
      </c>
      <c r="AP53" s="395" t="str">
        <f>IF(AP52="","",VLOOKUP(AP52,'[1]シフト記号表（勤務時間帯）'!$C$6:$K$35,9,FALSE))</f>
        <v/>
      </c>
      <c r="AQ53" s="395" t="str">
        <f>IF(AQ52="","",VLOOKUP(AQ52,'[1]シフト記号表（勤務時間帯）'!$C$6:$K$35,9,FALSE))</f>
        <v/>
      </c>
      <c r="AR53" s="395" t="str">
        <f>IF(AR52="","",VLOOKUP(AR52,'[1]シフト記号表（勤務時間帯）'!$C$6:$K$35,9,FALSE))</f>
        <v/>
      </c>
      <c r="AS53" s="395" t="str">
        <f>IF(AS52="","",VLOOKUP(AS52,'[1]シフト記号表（勤務時間帯）'!$C$6:$K$35,9,FALSE))</f>
        <v/>
      </c>
      <c r="AT53" s="396" t="str">
        <f>IF(AT52="","",VLOOKUP(AT52,'[1]シフト記号表（勤務時間帯）'!$C$6:$K$35,9,FALSE))</f>
        <v/>
      </c>
      <c r="AU53" s="394" t="str">
        <f>IF(AU52="","",VLOOKUP(AU52,'[1]シフト記号表（勤務時間帯）'!$C$6:$K$35,9,FALSE))</f>
        <v/>
      </c>
      <c r="AV53" s="395" t="str">
        <f>IF(AV52="","",VLOOKUP(AV52,'[1]シフト記号表（勤務時間帯）'!$C$6:$K$35,9,FALSE))</f>
        <v/>
      </c>
      <c r="AW53" s="395" t="str">
        <f>IF(AW52="","",VLOOKUP(AW52,'[1]シフト記号表（勤務時間帯）'!$C$6:$K$35,9,FALSE))</f>
        <v/>
      </c>
      <c r="AX53" s="698">
        <f>IF($BB$3="４週",SUM(S53:AT53),IF($BB$3="暦月",SUM(S53:AW53),""))</f>
        <v>0</v>
      </c>
      <c r="AY53" s="699"/>
      <c r="AZ53" s="700">
        <f>IF($BB$3="４週",AX53/4,IF($BB$3="暦月",'地密通所（1枚版）'!AX53/('地密通所（1枚版）'!$BB$8/7),""))</f>
        <v>0</v>
      </c>
      <c r="BA53" s="701"/>
      <c r="BB53" s="747"/>
      <c r="BC53" s="748"/>
      <c r="BD53" s="748"/>
      <c r="BE53" s="748"/>
      <c r="BF53" s="749"/>
    </row>
    <row r="54" spans="2:58" ht="20.25" customHeight="1" x14ac:dyDescent="0.2">
      <c r="B54" s="709"/>
      <c r="C54" s="717"/>
      <c r="D54" s="718"/>
      <c r="E54" s="719"/>
      <c r="F54" s="393">
        <f>C52</f>
        <v>0</v>
      </c>
      <c r="G54" s="742"/>
      <c r="H54" s="726"/>
      <c r="I54" s="724"/>
      <c r="J54" s="724"/>
      <c r="K54" s="725"/>
      <c r="L54" s="743"/>
      <c r="M54" s="737"/>
      <c r="N54" s="737"/>
      <c r="O54" s="738"/>
      <c r="P54" s="739" t="s">
        <v>717</v>
      </c>
      <c r="Q54" s="740"/>
      <c r="R54" s="741"/>
      <c r="S54" s="398" t="str">
        <f>IF(S52="","",VLOOKUP(S52,'[1]シフト記号表（勤務時間帯）'!$C$6:$U$35,19,FALSE))</f>
        <v/>
      </c>
      <c r="T54" s="399" t="str">
        <f>IF(T52="","",VLOOKUP(T52,'[1]シフト記号表（勤務時間帯）'!$C$6:$U$35,19,FALSE))</f>
        <v/>
      </c>
      <c r="U54" s="399" t="str">
        <f>IF(U52="","",VLOOKUP(U52,'[1]シフト記号表（勤務時間帯）'!$C$6:$U$35,19,FALSE))</f>
        <v/>
      </c>
      <c r="V54" s="399" t="str">
        <f>IF(V52="","",VLOOKUP(V52,'[1]シフト記号表（勤務時間帯）'!$C$6:$U$35,19,FALSE))</f>
        <v/>
      </c>
      <c r="W54" s="399" t="str">
        <f>IF(W52="","",VLOOKUP(W52,'[1]シフト記号表（勤務時間帯）'!$C$6:$U$35,19,FALSE))</f>
        <v/>
      </c>
      <c r="X54" s="399" t="str">
        <f>IF(X52="","",VLOOKUP(X52,'[1]シフト記号表（勤務時間帯）'!$C$6:$U$35,19,FALSE))</f>
        <v/>
      </c>
      <c r="Y54" s="400" t="str">
        <f>IF(Y52="","",VLOOKUP(Y52,'[1]シフト記号表（勤務時間帯）'!$C$6:$U$35,19,FALSE))</f>
        <v/>
      </c>
      <c r="Z54" s="398" t="str">
        <f>IF(Z52="","",VLOOKUP(Z52,'[1]シフト記号表（勤務時間帯）'!$C$6:$U$35,19,FALSE))</f>
        <v/>
      </c>
      <c r="AA54" s="399" t="str">
        <f>IF(AA52="","",VLOOKUP(AA52,'[1]シフト記号表（勤務時間帯）'!$C$6:$U$35,19,FALSE))</f>
        <v/>
      </c>
      <c r="AB54" s="399" t="str">
        <f>IF(AB52="","",VLOOKUP(AB52,'[1]シフト記号表（勤務時間帯）'!$C$6:$U$35,19,FALSE))</f>
        <v/>
      </c>
      <c r="AC54" s="399" t="str">
        <f>IF(AC52="","",VLOOKUP(AC52,'[1]シフト記号表（勤務時間帯）'!$C$6:$U$35,19,FALSE))</f>
        <v/>
      </c>
      <c r="AD54" s="399" t="str">
        <f>IF(AD52="","",VLOOKUP(AD52,'[1]シフト記号表（勤務時間帯）'!$C$6:$U$35,19,FALSE))</f>
        <v/>
      </c>
      <c r="AE54" s="399" t="str">
        <f>IF(AE52="","",VLOOKUP(AE52,'[1]シフト記号表（勤務時間帯）'!$C$6:$U$35,19,FALSE))</f>
        <v/>
      </c>
      <c r="AF54" s="400" t="str">
        <f>IF(AF52="","",VLOOKUP(AF52,'[1]シフト記号表（勤務時間帯）'!$C$6:$U$35,19,FALSE))</f>
        <v/>
      </c>
      <c r="AG54" s="398" t="str">
        <f>IF(AG52="","",VLOOKUP(AG52,'[1]シフト記号表（勤務時間帯）'!$C$6:$U$35,19,FALSE))</f>
        <v/>
      </c>
      <c r="AH54" s="399" t="str">
        <f>IF(AH52="","",VLOOKUP(AH52,'[1]シフト記号表（勤務時間帯）'!$C$6:$U$35,19,FALSE))</f>
        <v/>
      </c>
      <c r="AI54" s="399" t="str">
        <f>IF(AI52="","",VLOOKUP(AI52,'[1]シフト記号表（勤務時間帯）'!$C$6:$U$35,19,FALSE))</f>
        <v/>
      </c>
      <c r="AJ54" s="399" t="str">
        <f>IF(AJ52="","",VLOOKUP(AJ52,'[1]シフト記号表（勤務時間帯）'!$C$6:$U$35,19,FALSE))</f>
        <v/>
      </c>
      <c r="AK54" s="399" t="str">
        <f>IF(AK52="","",VLOOKUP(AK52,'[1]シフト記号表（勤務時間帯）'!$C$6:$U$35,19,FALSE))</f>
        <v/>
      </c>
      <c r="AL54" s="399" t="str">
        <f>IF(AL52="","",VLOOKUP(AL52,'[1]シフト記号表（勤務時間帯）'!$C$6:$U$35,19,FALSE))</f>
        <v/>
      </c>
      <c r="AM54" s="400" t="str">
        <f>IF(AM52="","",VLOOKUP(AM52,'[1]シフト記号表（勤務時間帯）'!$C$6:$U$35,19,FALSE))</f>
        <v/>
      </c>
      <c r="AN54" s="398" t="str">
        <f>IF(AN52="","",VLOOKUP(AN52,'[1]シフト記号表（勤務時間帯）'!$C$6:$U$35,19,FALSE))</f>
        <v/>
      </c>
      <c r="AO54" s="399" t="str">
        <f>IF(AO52="","",VLOOKUP(AO52,'[1]シフト記号表（勤務時間帯）'!$C$6:$U$35,19,FALSE))</f>
        <v/>
      </c>
      <c r="AP54" s="399" t="str">
        <f>IF(AP52="","",VLOOKUP(AP52,'[1]シフト記号表（勤務時間帯）'!$C$6:$U$35,19,FALSE))</f>
        <v/>
      </c>
      <c r="AQ54" s="399" t="str">
        <f>IF(AQ52="","",VLOOKUP(AQ52,'[1]シフト記号表（勤務時間帯）'!$C$6:$U$35,19,FALSE))</f>
        <v/>
      </c>
      <c r="AR54" s="399" t="str">
        <f>IF(AR52="","",VLOOKUP(AR52,'[1]シフト記号表（勤務時間帯）'!$C$6:$U$35,19,FALSE))</f>
        <v/>
      </c>
      <c r="AS54" s="399" t="str">
        <f>IF(AS52="","",VLOOKUP(AS52,'[1]シフト記号表（勤務時間帯）'!$C$6:$U$35,19,FALSE))</f>
        <v/>
      </c>
      <c r="AT54" s="400" t="str">
        <f>IF(AT52="","",VLOOKUP(AT52,'[1]シフト記号表（勤務時間帯）'!$C$6:$U$35,19,FALSE))</f>
        <v/>
      </c>
      <c r="AU54" s="398" t="str">
        <f>IF(AU52="","",VLOOKUP(AU52,'[1]シフト記号表（勤務時間帯）'!$C$6:$U$35,19,FALSE))</f>
        <v/>
      </c>
      <c r="AV54" s="399" t="str">
        <f>IF(AV52="","",VLOOKUP(AV52,'[1]シフト記号表（勤務時間帯）'!$C$6:$U$35,19,FALSE))</f>
        <v/>
      </c>
      <c r="AW54" s="399" t="str">
        <f>IF(AW52="","",VLOOKUP(AW52,'[1]シフト記号表（勤務時間帯）'!$C$6:$U$35,19,FALSE))</f>
        <v/>
      </c>
      <c r="AX54" s="705">
        <f>IF($BB$3="４週",SUM(S54:AT54),IF($BB$3="暦月",SUM(S54:AW54),""))</f>
        <v>0</v>
      </c>
      <c r="AY54" s="706"/>
      <c r="AZ54" s="707">
        <f>IF($BB$3="４週",AX54/4,IF($BB$3="暦月",'地密通所（1枚版）'!AX54/('地密通所（1枚版）'!$BB$8/7),""))</f>
        <v>0</v>
      </c>
      <c r="BA54" s="708"/>
      <c r="BB54" s="750"/>
      <c r="BC54" s="751"/>
      <c r="BD54" s="751"/>
      <c r="BE54" s="751"/>
      <c r="BF54" s="752"/>
    </row>
    <row r="55" spans="2:58" ht="20.25" customHeight="1" x14ac:dyDescent="0.2">
      <c r="B55" s="709">
        <f>B52+1</f>
        <v>12</v>
      </c>
      <c r="C55" s="711"/>
      <c r="D55" s="712"/>
      <c r="E55" s="713"/>
      <c r="F55" s="401"/>
      <c r="G55" s="720"/>
      <c r="H55" s="723"/>
      <c r="I55" s="724"/>
      <c r="J55" s="724"/>
      <c r="K55" s="725"/>
      <c r="L55" s="730"/>
      <c r="M55" s="687"/>
      <c r="N55" s="687"/>
      <c r="O55" s="688"/>
      <c r="P55" s="733" t="s">
        <v>715</v>
      </c>
      <c r="Q55" s="734"/>
      <c r="R55" s="735"/>
      <c r="S55" s="390"/>
      <c r="T55" s="391"/>
      <c r="U55" s="391"/>
      <c r="V55" s="391"/>
      <c r="W55" s="391"/>
      <c r="X55" s="391"/>
      <c r="Y55" s="392"/>
      <c r="Z55" s="390"/>
      <c r="AA55" s="391"/>
      <c r="AB55" s="391"/>
      <c r="AC55" s="391"/>
      <c r="AD55" s="391"/>
      <c r="AE55" s="391"/>
      <c r="AF55" s="392"/>
      <c r="AG55" s="390"/>
      <c r="AH55" s="391"/>
      <c r="AI55" s="391"/>
      <c r="AJ55" s="391"/>
      <c r="AK55" s="391"/>
      <c r="AL55" s="391"/>
      <c r="AM55" s="392"/>
      <c r="AN55" s="390"/>
      <c r="AO55" s="391"/>
      <c r="AP55" s="391"/>
      <c r="AQ55" s="391"/>
      <c r="AR55" s="391"/>
      <c r="AS55" s="391"/>
      <c r="AT55" s="392"/>
      <c r="AU55" s="390"/>
      <c r="AV55" s="391"/>
      <c r="AW55" s="391"/>
      <c r="AX55" s="682"/>
      <c r="AY55" s="683"/>
      <c r="AZ55" s="684"/>
      <c r="BA55" s="685"/>
      <c r="BB55" s="686"/>
      <c r="BC55" s="687"/>
      <c r="BD55" s="687"/>
      <c r="BE55" s="687"/>
      <c r="BF55" s="688"/>
    </row>
    <row r="56" spans="2:58" ht="20.25" customHeight="1" x14ac:dyDescent="0.2">
      <c r="B56" s="709"/>
      <c r="C56" s="714"/>
      <c r="D56" s="715"/>
      <c r="E56" s="716"/>
      <c r="F56" s="393"/>
      <c r="G56" s="721"/>
      <c r="H56" s="726"/>
      <c r="I56" s="724"/>
      <c r="J56" s="724"/>
      <c r="K56" s="725"/>
      <c r="L56" s="731"/>
      <c r="M56" s="690"/>
      <c r="N56" s="690"/>
      <c r="O56" s="691"/>
      <c r="P56" s="695" t="s">
        <v>716</v>
      </c>
      <c r="Q56" s="696"/>
      <c r="R56" s="697"/>
      <c r="S56" s="394" t="str">
        <f>IF(S55="","",VLOOKUP(S55,'[1]シフト記号表（勤務時間帯）'!$C$6:$K$35,9,FALSE))</f>
        <v/>
      </c>
      <c r="T56" s="395" t="str">
        <f>IF(T55="","",VLOOKUP(T55,'[1]シフト記号表（勤務時間帯）'!$C$6:$K$35,9,FALSE))</f>
        <v/>
      </c>
      <c r="U56" s="395" t="str">
        <f>IF(U55="","",VLOOKUP(U55,'[1]シフト記号表（勤務時間帯）'!$C$6:$K$35,9,FALSE))</f>
        <v/>
      </c>
      <c r="V56" s="395" t="str">
        <f>IF(V55="","",VLOOKUP(V55,'[1]シフト記号表（勤務時間帯）'!$C$6:$K$35,9,FALSE))</f>
        <v/>
      </c>
      <c r="W56" s="395" t="str">
        <f>IF(W55="","",VLOOKUP(W55,'[1]シフト記号表（勤務時間帯）'!$C$6:$K$35,9,FALSE))</f>
        <v/>
      </c>
      <c r="X56" s="395" t="str">
        <f>IF(X55="","",VLOOKUP(X55,'[1]シフト記号表（勤務時間帯）'!$C$6:$K$35,9,FALSE))</f>
        <v/>
      </c>
      <c r="Y56" s="396" t="str">
        <f>IF(Y55="","",VLOOKUP(Y55,'[1]シフト記号表（勤務時間帯）'!$C$6:$K$35,9,FALSE))</f>
        <v/>
      </c>
      <c r="Z56" s="394" t="str">
        <f>IF(Z55="","",VLOOKUP(Z55,'[1]シフト記号表（勤務時間帯）'!$C$6:$K$35,9,FALSE))</f>
        <v/>
      </c>
      <c r="AA56" s="395" t="str">
        <f>IF(AA55="","",VLOOKUP(AA55,'[1]シフト記号表（勤務時間帯）'!$C$6:$K$35,9,FALSE))</f>
        <v/>
      </c>
      <c r="AB56" s="395" t="str">
        <f>IF(AB55="","",VLOOKUP(AB55,'[1]シフト記号表（勤務時間帯）'!$C$6:$K$35,9,FALSE))</f>
        <v/>
      </c>
      <c r="AC56" s="395" t="str">
        <f>IF(AC55="","",VLOOKUP(AC55,'[1]シフト記号表（勤務時間帯）'!$C$6:$K$35,9,FALSE))</f>
        <v/>
      </c>
      <c r="AD56" s="395" t="str">
        <f>IF(AD55="","",VLOOKUP(AD55,'[1]シフト記号表（勤務時間帯）'!$C$6:$K$35,9,FALSE))</f>
        <v/>
      </c>
      <c r="AE56" s="395" t="str">
        <f>IF(AE55="","",VLOOKUP(AE55,'[1]シフト記号表（勤務時間帯）'!$C$6:$K$35,9,FALSE))</f>
        <v/>
      </c>
      <c r="AF56" s="396" t="str">
        <f>IF(AF55="","",VLOOKUP(AF55,'[1]シフト記号表（勤務時間帯）'!$C$6:$K$35,9,FALSE))</f>
        <v/>
      </c>
      <c r="AG56" s="394" t="str">
        <f>IF(AG55="","",VLOOKUP(AG55,'[1]シフト記号表（勤務時間帯）'!$C$6:$K$35,9,FALSE))</f>
        <v/>
      </c>
      <c r="AH56" s="395" t="str">
        <f>IF(AH55="","",VLOOKUP(AH55,'[1]シフト記号表（勤務時間帯）'!$C$6:$K$35,9,FALSE))</f>
        <v/>
      </c>
      <c r="AI56" s="395" t="str">
        <f>IF(AI55="","",VLOOKUP(AI55,'[1]シフト記号表（勤務時間帯）'!$C$6:$K$35,9,FALSE))</f>
        <v/>
      </c>
      <c r="AJ56" s="395" t="str">
        <f>IF(AJ55="","",VLOOKUP(AJ55,'[1]シフト記号表（勤務時間帯）'!$C$6:$K$35,9,FALSE))</f>
        <v/>
      </c>
      <c r="AK56" s="395" t="str">
        <f>IF(AK55="","",VLOOKUP(AK55,'[1]シフト記号表（勤務時間帯）'!$C$6:$K$35,9,FALSE))</f>
        <v/>
      </c>
      <c r="AL56" s="395" t="str">
        <f>IF(AL55="","",VLOOKUP(AL55,'[1]シフト記号表（勤務時間帯）'!$C$6:$K$35,9,FALSE))</f>
        <v/>
      </c>
      <c r="AM56" s="396" t="str">
        <f>IF(AM55="","",VLOOKUP(AM55,'[1]シフト記号表（勤務時間帯）'!$C$6:$K$35,9,FALSE))</f>
        <v/>
      </c>
      <c r="AN56" s="394" t="str">
        <f>IF(AN55="","",VLOOKUP(AN55,'[1]シフト記号表（勤務時間帯）'!$C$6:$K$35,9,FALSE))</f>
        <v/>
      </c>
      <c r="AO56" s="395" t="str">
        <f>IF(AO55="","",VLOOKUP(AO55,'[1]シフト記号表（勤務時間帯）'!$C$6:$K$35,9,FALSE))</f>
        <v/>
      </c>
      <c r="AP56" s="395" t="str">
        <f>IF(AP55="","",VLOOKUP(AP55,'[1]シフト記号表（勤務時間帯）'!$C$6:$K$35,9,FALSE))</f>
        <v/>
      </c>
      <c r="AQ56" s="395" t="str">
        <f>IF(AQ55="","",VLOOKUP(AQ55,'[1]シフト記号表（勤務時間帯）'!$C$6:$K$35,9,FALSE))</f>
        <v/>
      </c>
      <c r="AR56" s="395" t="str">
        <f>IF(AR55="","",VLOOKUP(AR55,'[1]シフト記号表（勤務時間帯）'!$C$6:$K$35,9,FALSE))</f>
        <v/>
      </c>
      <c r="AS56" s="395" t="str">
        <f>IF(AS55="","",VLOOKUP(AS55,'[1]シフト記号表（勤務時間帯）'!$C$6:$K$35,9,FALSE))</f>
        <v/>
      </c>
      <c r="AT56" s="396" t="str">
        <f>IF(AT55="","",VLOOKUP(AT55,'[1]シフト記号表（勤務時間帯）'!$C$6:$K$35,9,FALSE))</f>
        <v/>
      </c>
      <c r="AU56" s="394" t="str">
        <f>IF(AU55="","",VLOOKUP(AU55,'[1]シフト記号表（勤務時間帯）'!$C$6:$K$35,9,FALSE))</f>
        <v/>
      </c>
      <c r="AV56" s="395" t="str">
        <f>IF(AV55="","",VLOOKUP(AV55,'[1]シフト記号表（勤務時間帯）'!$C$6:$K$35,9,FALSE))</f>
        <v/>
      </c>
      <c r="AW56" s="395" t="str">
        <f>IF(AW55="","",VLOOKUP(AW55,'[1]シフト記号表（勤務時間帯）'!$C$6:$K$35,9,FALSE))</f>
        <v/>
      </c>
      <c r="AX56" s="698">
        <f>IF($BB$3="４週",SUM(S56:AT56),IF($BB$3="暦月",SUM(S56:AW56),""))</f>
        <v>0</v>
      </c>
      <c r="AY56" s="699"/>
      <c r="AZ56" s="700">
        <f>IF($BB$3="４週",AX56/4,IF($BB$3="暦月",'地密通所（1枚版）'!AX56/('地密通所（1枚版）'!$BB$8/7),""))</f>
        <v>0</v>
      </c>
      <c r="BA56" s="701"/>
      <c r="BB56" s="689"/>
      <c r="BC56" s="690"/>
      <c r="BD56" s="690"/>
      <c r="BE56" s="690"/>
      <c r="BF56" s="691"/>
    </row>
    <row r="57" spans="2:58" ht="20.25" customHeight="1" x14ac:dyDescent="0.2">
      <c r="B57" s="709"/>
      <c r="C57" s="717"/>
      <c r="D57" s="718"/>
      <c r="E57" s="719"/>
      <c r="F57" s="393">
        <f>C55</f>
        <v>0</v>
      </c>
      <c r="G57" s="742"/>
      <c r="H57" s="726"/>
      <c r="I57" s="724"/>
      <c r="J57" s="724"/>
      <c r="K57" s="725"/>
      <c r="L57" s="743"/>
      <c r="M57" s="737"/>
      <c r="N57" s="737"/>
      <c r="O57" s="738"/>
      <c r="P57" s="739" t="s">
        <v>717</v>
      </c>
      <c r="Q57" s="740"/>
      <c r="R57" s="741"/>
      <c r="S57" s="398" t="str">
        <f>IF(S55="","",VLOOKUP(S55,'[1]シフト記号表（勤務時間帯）'!$C$6:$U$35,19,FALSE))</f>
        <v/>
      </c>
      <c r="T57" s="399" t="str">
        <f>IF(T55="","",VLOOKUP(T55,'[1]シフト記号表（勤務時間帯）'!$C$6:$U$35,19,FALSE))</f>
        <v/>
      </c>
      <c r="U57" s="399" t="str">
        <f>IF(U55="","",VLOOKUP(U55,'[1]シフト記号表（勤務時間帯）'!$C$6:$U$35,19,FALSE))</f>
        <v/>
      </c>
      <c r="V57" s="399" t="str">
        <f>IF(V55="","",VLOOKUP(V55,'[1]シフト記号表（勤務時間帯）'!$C$6:$U$35,19,FALSE))</f>
        <v/>
      </c>
      <c r="W57" s="399" t="str">
        <f>IF(W55="","",VLOOKUP(W55,'[1]シフト記号表（勤務時間帯）'!$C$6:$U$35,19,FALSE))</f>
        <v/>
      </c>
      <c r="X57" s="399" t="str">
        <f>IF(X55="","",VLOOKUP(X55,'[1]シフト記号表（勤務時間帯）'!$C$6:$U$35,19,FALSE))</f>
        <v/>
      </c>
      <c r="Y57" s="400" t="str">
        <f>IF(Y55="","",VLOOKUP(Y55,'[1]シフト記号表（勤務時間帯）'!$C$6:$U$35,19,FALSE))</f>
        <v/>
      </c>
      <c r="Z57" s="398" t="str">
        <f>IF(Z55="","",VLOOKUP(Z55,'[1]シフト記号表（勤務時間帯）'!$C$6:$U$35,19,FALSE))</f>
        <v/>
      </c>
      <c r="AA57" s="399" t="str">
        <f>IF(AA55="","",VLOOKUP(AA55,'[1]シフト記号表（勤務時間帯）'!$C$6:$U$35,19,FALSE))</f>
        <v/>
      </c>
      <c r="AB57" s="399" t="str">
        <f>IF(AB55="","",VLOOKUP(AB55,'[1]シフト記号表（勤務時間帯）'!$C$6:$U$35,19,FALSE))</f>
        <v/>
      </c>
      <c r="AC57" s="399" t="str">
        <f>IF(AC55="","",VLOOKUP(AC55,'[1]シフト記号表（勤務時間帯）'!$C$6:$U$35,19,FALSE))</f>
        <v/>
      </c>
      <c r="AD57" s="399" t="str">
        <f>IF(AD55="","",VLOOKUP(AD55,'[1]シフト記号表（勤務時間帯）'!$C$6:$U$35,19,FALSE))</f>
        <v/>
      </c>
      <c r="AE57" s="399" t="str">
        <f>IF(AE55="","",VLOOKUP(AE55,'[1]シフト記号表（勤務時間帯）'!$C$6:$U$35,19,FALSE))</f>
        <v/>
      </c>
      <c r="AF57" s="400" t="str">
        <f>IF(AF55="","",VLOOKUP(AF55,'[1]シフト記号表（勤務時間帯）'!$C$6:$U$35,19,FALSE))</f>
        <v/>
      </c>
      <c r="AG57" s="398" t="str">
        <f>IF(AG55="","",VLOOKUP(AG55,'[1]シフト記号表（勤務時間帯）'!$C$6:$U$35,19,FALSE))</f>
        <v/>
      </c>
      <c r="AH57" s="399" t="str">
        <f>IF(AH55="","",VLOOKUP(AH55,'[1]シフト記号表（勤務時間帯）'!$C$6:$U$35,19,FALSE))</f>
        <v/>
      </c>
      <c r="AI57" s="399" t="str">
        <f>IF(AI55="","",VLOOKUP(AI55,'[1]シフト記号表（勤務時間帯）'!$C$6:$U$35,19,FALSE))</f>
        <v/>
      </c>
      <c r="AJ57" s="399" t="str">
        <f>IF(AJ55="","",VLOOKUP(AJ55,'[1]シフト記号表（勤務時間帯）'!$C$6:$U$35,19,FALSE))</f>
        <v/>
      </c>
      <c r="AK57" s="399" t="str">
        <f>IF(AK55="","",VLOOKUP(AK55,'[1]シフト記号表（勤務時間帯）'!$C$6:$U$35,19,FALSE))</f>
        <v/>
      </c>
      <c r="AL57" s="399" t="str">
        <f>IF(AL55="","",VLOOKUP(AL55,'[1]シフト記号表（勤務時間帯）'!$C$6:$U$35,19,FALSE))</f>
        <v/>
      </c>
      <c r="AM57" s="400" t="str">
        <f>IF(AM55="","",VLOOKUP(AM55,'[1]シフト記号表（勤務時間帯）'!$C$6:$U$35,19,FALSE))</f>
        <v/>
      </c>
      <c r="AN57" s="398" t="str">
        <f>IF(AN55="","",VLOOKUP(AN55,'[1]シフト記号表（勤務時間帯）'!$C$6:$U$35,19,FALSE))</f>
        <v/>
      </c>
      <c r="AO57" s="399" t="str">
        <f>IF(AO55="","",VLOOKUP(AO55,'[1]シフト記号表（勤務時間帯）'!$C$6:$U$35,19,FALSE))</f>
        <v/>
      </c>
      <c r="AP57" s="399" t="str">
        <f>IF(AP55="","",VLOOKUP(AP55,'[1]シフト記号表（勤務時間帯）'!$C$6:$U$35,19,FALSE))</f>
        <v/>
      </c>
      <c r="AQ57" s="399" t="str">
        <f>IF(AQ55="","",VLOOKUP(AQ55,'[1]シフト記号表（勤務時間帯）'!$C$6:$U$35,19,FALSE))</f>
        <v/>
      </c>
      <c r="AR57" s="399" t="str">
        <f>IF(AR55="","",VLOOKUP(AR55,'[1]シフト記号表（勤務時間帯）'!$C$6:$U$35,19,FALSE))</f>
        <v/>
      </c>
      <c r="AS57" s="399" t="str">
        <f>IF(AS55="","",VLOOKUP(AS55,'[1]シフト記号表（勤務時間帯）'!$C$6:$U$35,19,FALSE))</f>
        <v/>
      </c>
      <c r="AT57" s="400" t="str">
        <f>IF(AT55="","",VLOOKUP(AT55,'[1]シフト記号表（勤務時間帯）'!$C$6:$U$35,19,FALSE))</f>
        <v/>
      </c>
      <c r="AU57" s="398" t="str">
        <f>IF(AU55="","",VLOOKUP(AU55,'[1]シフト記号表（勤務時間帯）'!$C$6:$U$35,19,FALSE))</f>
        <v/>
      </c>
      <c r="AV57" s="399" t="str">
        <f>IF(AV55="","",VLOOKUP(AV55,'[1]シフト記号表（勤務時間帯）'!$C$6:$U$35,19,FALSE))</f>
        <v/>
      </c>
      <c r="AW57" s="399" t="str">
        <f>IF(AW55="","",VLOOKUP(AW55,'[1]シフト記号表（勤務時間帯）'!$C$6:$U$35,19,FALSE))</f>
        <v/>
      </c>
      <c r="AX57" s="705">
        <f>IF($BB$3="４週",SUM(S57:AT57),IF($BB$3="暦月",SUM(S57:AW57),""))</f>
        <v>0</v>
      </c>
      <c r="AY57" s="706"/>
      <c r="AZ57" s="707">
        <f>IF($BB$3="４週",AX57/4,IF($BB$3="暦月",'地密通所（1枚版）'!AX57/('地密通所（1枚版）'!$BB$8/7),""))</f>
        <v>0</v>
      </c>
      <c r="BA57" s="708"/>
      <c r="BB57" s="736"/>
      <c r="BC57" s="737"/>
      <c r="BD57" s="737"/>
      <c r="BE57" s="737"/>
      <c r="BF57" s="738"/>
    </row>
    <row r="58" spans="2:58" ht="20.25" customHeight="1" x14ac:dyDescent="0.2">
      <c r="B58" s="709">
        <f>B55+1</f>
        <v>13</v>
      </c>
      <c r="C58" s="711"/>
      <c r="D58" s="712"/>
      <c r="E58" s="713"/>
      <c r="F58" s="401"/>
      <c r="G58" s="720"/>
      <c r="H58" s="723"/>
      <c r="I58" s="724"/>
      <c r="J58" s="724"/>
      <c r="K58" s="725"/>
      <c r="L58" s="730"/>
      <c r="M58" s="687"/>
      <c r="N58" s="687"/>
      <c r="O58" s="688"/>
      <c r="P58" s="733" t="s">
        <v>715</v>
      </c>
      <c r="Q58" s="734"/>
      <c r="R58" s="735"/>
      <c r="S58" s="390"/>
      <c r="T58" s="391"/>
      <c r="U58" s="391"/>
      <c r="V58" s="391"/>
      <c r="W58" s="391"/>
      <c r="X58" s="391"/>
      <c r="Y58" s="392"/>
      <c r="Z58" s="390"/>
      <c r="AA58" s="391"/>
      <c r="AB58" s="391"/>
      <c r="AC58" s="391"/>
      <c r="AD58" s="391"/>
      <c r="AE58" s="391"/>
      <c r="AF58" s="392"/>
      <c r="AG58" s="390"/>
      <c r="AH58" s="391"/>
      <c r="AI58" s="391"/>
      <c r="AJ58" s="391"/>
      <c r="AK58" s="391"/>
      <c r="AL58" s="391"/>
      <c r="AM58" s="392"/>
      <c r="AN58" s="390"/>
      <c r="AO58" s="391"/>
      <c r="AP58" s="391"/>
      <c r="AQ58" s="391"/>
      <c r="AR58" s="391"/>
      <c r="AS58" s="391"/>
      <c r="AT58" s="392"/>
      <c r="AU58" s="390"/>
      <c r="AV58" s="391"/>
      <c r="AW58" s="391"/>
      <c r="AX58" s="682"/>
      <c r="AY58" s="683"/>
      <c r="AZ58" s="684"/>
      <c r="BA58" s="685"/>
      <c r="BB58" s="686"/>
      <c r="BC58" s="687"/>
      <c r="BD58" s="687"/>
      <c r="BE58" s="687"/>
      <c r="BF58" s="688"/>
    </row>
    <row r="59" spans="2:58" ht="20.25" customHeight="1" x14ac:dyDescent="0.2">
      <c r="B59" s="709"/>
      <c r="C59" s="714"/>
      <c r="D59" s="715"/>
      <c r="E59" s="716"/>
      <c r="F59" s="393"/>
      <c r="G59" s="721"/>
      <c r="H59" s="726"/>
      <c r="I59" s="724"/>
      <c r="J59" s="724"/>
      <c r="K59" s="725"/>
      <c r="L59" s="731"/>
      <c r="M59" s="690"/>
      <c r="N59" s="690"/>
      <c r="O59" s="691"/>
      <c r="P59" s="695" t="s">
        <v>716</v>
      </c>
      <c r="Q59" s="696"/>
      <c r="R59" s="697"/>
      <c r="S59" s="394" t="str">
        <f>IF(S58="","",VLOOKUP(S58,'[1]シフト記号表（勤務時間帯）'!$C$6:$K$35,9,FALSE))</f>
        <v/>
      </c>
      <c r="T59" s="395" t="str">
        <f>IF(T58="","",VLOOKUP(T58,'[1]シフト記号表（勤務時間帯）'!$C$6:$K$35,9,FALSE))</f>
        <v/>
      </c>
      <c r="U59" s="395" t="str">
        <f>IF(U58="","",VLOOKUP(U58,'[1]シフト記号表（勤務時間帯）'!$C$6:$K$35,9,FALSE))</f>
        <v/>
      </c>
      <c r="V59" s="395" t="str">
        <f>IF(V58="","",VLOOKUP(V58,'[1]シフト記号表（勤務時間帯）'!$C$6:$K$35,9,FALSE))</f>
        <v/>
      </c>
      <c r="W59" s="395" t="str">
        <f>IF(W58="","",VLOOKUP(W58,'[1]シフト記号表（勤務時間帯）'!$C$6:$K$35,9,FALSE))</f>
        <v/>
      </c>
      <c r="X59" s="395" t="str">
        <f>IF(X58="","",VLOOKUP(X58,'[1]シフト記号表（勤務時間帯）'!$C$6:$K$35,9,FALSE))</f>
        <v/>
      </c>
      <c r="Y59" s="396" t="str">
        <f>IF(Y58="","",VLOOKUP(Y58,'[1]シフト記号表（勤務時間帯）'!$C$6:$K$35,9,FALSE))</f>
        <v/>
      </c>
      <c r="Z59" s="394" t="str">
        <f>IF(Z58="","",VLOOKUP(Z58,'[1]シフト記号表（勤務時間帯）'!$C$6:$K$35,9,FALSE))</f>
        <v/>
      </c>
      <c r="AA59" s="395" t="str">
        <f>IF(AA58="","",VLOOKUP(AA58,'[1]シフト記号表（勤務時間帯）'!$C$6:$K$35,9,FALSE))</f>
        <v/>
      </c>
      <c r="AB59" s="395" t="str">
        <f>IF(AB58="","",VLOOKUP(AB58,'[1]シフト記号表（勤務時間帯）'!$C$6:$K$35,9,FALSE))</f>
        <v/>
      </c>
      <c r="AC59" s="395" t="str">
        <f>IF(AC58="","",VLOOKUP(AC58,'[1]シフト記号表（勤務時間帯）'!$C$6:$K$35,9,FALSE))</f>
        <v/>
      </c>
      <c r="AD59" s="395" t="str">
        <f>IF(AD58="","",VLOOKUP(AD58,'[1]シフト記号表（勤務時間帯）'!$C$6:$K$35,9,FALSE))</f>
        <v/>
      </c>
      <c r="AE59" s="395" t="str">
        <f>IF(AE58="","",VLOOKUP(AE58,'[1]シフト記号表（勤務時間帯）'!$C$6:$K$35,9,FALSE))</f>
        <v/>
      </c>
      <c r="AF59" s="396" t="str">
        <f>IF(AF58="","",VLOOKUP(AF58,'[1]シフト記号表（勤務時間帯）'!$C$6:$K$35,9,FALSE))</f>
        <v/>
      </c>
      <c r="AG59" s="394" t="str">
        <f>IF(AG58="","",VLOOKUP(AG58,'[1]シフト記号表（勤務時間帯）'!$C$6:$K$35,9,FALSE))</f>
        <v/>
      </c>
      <c r="AH59" s="395" t="str">
        <f>IF(AH58="","",VLOOKUP(AH58,'[1]シフト記号表（勤務時間帯）'!$C$6:$K$35,9,FALSE))</f>
        <v/>
      </c>
      <c r="AI59" s="395" t="str">
        <f>IF(AI58="","",VLOOKUP(AI58,'[1]シフト記号表（勤務時間帯）'!$C$6:$K$35,9,FALSE))</f>
        <v/>
      </c>
      <c r="AJ59" s="395" t="str">
        <f>IF(AJ58="","",VLOOKUP(AJ58,'[1]シフト記号表（勤務時間帯）'!$C$6:$K$35,9,FALSE))</f>
        <v/>
      </c>
      <c r="AK59" s="395" t="str">
        <f>IF(AK58="","",VLOOKUP(AK58,'[1]シフト記号表（勤務時間帯）'!$C$6:$K$35,9,FALSE))</f>
        <v/>
      </c>
      <c r="AL59" s="395" t="str">
        <f>IF(AL58="","",VLOOKUP(AL58,'[1]シフト記号表（勤務時間帯）'!$C$6:$K$35,9,FALSE))</f>
        <v/>
      </c>
      <c r="AM59" s="396" t="str">
        <f>IF(AM58="","",VLOOKUP(AM58,'[1]シフト記号表（勤務時間帯）'!$C$6:$K$35,9,FALSE))</f>
        <v/>
      </c>
      <c r="AN59" s="394" t="str">
        <f>IF(AN58="","",VLOOKUP(AN58,'[1]シフト記号表（勤務時間帯）'!$C$6:$K$35,9,FALSE))</f>
        <v/>
      </c>
      <c r="AO59" s="395" t="str">
        <f>IF(AO58="","",VLOOKUP(AO58,'[1]シフト記号表（勤務時間帯）'!$C$6:$K$35,9,FALSE))</f>
        <v/>
      </c>
      <c r="AP59" s="395" t="str">
        <f>IF(AP58="","",VLOOKUP(AP58,'[1]シフト記号表（勤務時間帯）'!$C$6:$K$35,9,FALSE))</f>
        <v/>
      </c>
      <c r="AQ59" s="395" t="str">
        <f>IF(AQ58="","",VLOOKUP(AQ58,'[1]シフト記号表（勤務時間帯）'!$C$6:$K$35,9,FALSE))</f>
        <v/>
      </c>
      <c r="AR59" s="395" t="str">
        <f>IF(AR58="","",VLOOKUP(AR58,'[1]シフト記号表（勤務時間帯）'!$C$6:$K$35,9,FALSE))</f>
        <v/>
      </c>
      <c r="AS59" s="395" t="str">
        <f>IF(AS58="","",VLOOKUP(AS58,'[1]シフト記号表（勤務時間帯）'!$C$6:$K$35,9,FALSE))</f>
        <v/>
      </c>
      <c r="AT59" s="396" t="str">
        <f>IF(AT58="","",VLOOKUP(AT58,'[1]シフト記号表（勤務時間帯）'!$C$6:$K$35,9,FALSE))</f>
        <v/>
      </c>
      <c r="AU59" s="394" t="str">
        <f>IF(AU58="","",VLOOKUP(AU58,'[1]シフト記号表（勤務時間帯）'!$C$6:$K$35,9,FALSE))</f>
        <v/>
      </c>
      <c r="AV59" s="395" t="str">
        <f>IF(AV58="","",VLOOKUP(AV58,'[1]シフト記号表（勤務時間帯）'!$C$6:$K$35,9,FALSE))</f>
        <v/>
      </c>
      <c r="AW59" s="395" t="str">
        <f>IF(AW58="","",VLOOKUP(AW58,'[1]シフト記号表（勤務時間帯）'!$C$6:$K$35,9,FALSE))</f>
        <v/>
      </c>
      <c r="AX59" s="698">
        <f>IF($BB$3="４週",SUM(S59:AT59),IF($BB$3="暦月",SUM(S59:AW59),""))</f>
        <v>0</v>
      </c>
      <c r="AY59" s="699"/>
      <c r="AZ59" s="700">
        <f>IF($BB$3="４週",AX59/4,IF($BB$3="暦月",'地密通所（1枚版）'!AX59/('地密通所（1枚版）'!$BB$8/7),""))</f>
        <v>0</v>
      </c>
      <c r="BA59" s="701"/>
      <c r="BB59" s="689"/>
      <c r="BC59" s="690"/>
      <c r="BD59" s="690"/>
      <c r="BE59" s="690"/>
      <c r="BF59" s="691"/>
    </row>
    <row r="60" spans="2:58" ht="20.25" customHeight="1" thickBot="1" x14ac:dyDescent="0.25">
      <c r="B60" s="710"/>
      <c r="C60" s="717"/>
      <c r="D60" s="718"/>
      <c r="E60" s="719"/>
      <c r="F60" s="402">
        <f>C58</f>
        <v>0</v>
      </c>
      <c r="G60" s="722"/>
      <c r="H60" s="727"/>
      <c r="I60" s="728"/>
      <c r="J60" s="728"/>
      <c r="K60" s="729"/>
      <c r="L60" s="732"/>
      <c r="M60" s="693"/>
      <c r="N60" s="693"/>
      <c r="O60" s="694"/>
      <c r="P60" s="702" t="s">
        <v>717</v>
      </c>
      <c r="Q60" s="703"/>
      <c r="R60" s="704"/>
      <c r="S60" s="398" t="str">
        <f>IF(S58="","",VLOOKUP(S58,'[1]シフト記号表（勤務時間帯）'!$C$6:$U$35,19,FALSE))</f>
        <v/>
      </c>
      <c r="T60" s="399" t="str">
        <f>IF(T58="","",VLOOKUP(T58,'[1]シフト記号表（勤務時間帯）'!$C$6:$U$35,19,FALSE))</f>
        <v/>
      </c>
      <c r="U60" s="399" t="str">
        <f>IF(U58="","",VLOOKUP(U58,'[1]シフト記号表（勤務時間帯）'!$C$6:$U$35,19,FALSE))</f>
        <v/>
      </c>
      <c r="V60" s="399" t="str">
        <f>IF(V58="","",VLOOKUP(V58,'[1]シフト記号表（勤務時間帯）'!$C$6:$U$35,19,FALSE))</f>
        <v/>
      </c>
      <c r="W60" s="399" t="str">
        <f>IF(W58="","",VLOOKUP(W58,'[1]シフト記号表（勤務時間帯）'!$C$6:$U$35,19,FALSE))</f>
        <v/>
      </c>
      <c r="X60" s="399" t="str">
        <f>IF(X58="","",VLOOKUP(X58,'[1]シフト記号表（勤務時間帯）'!$C$6:$U$35,19,FALSE))</f>
        <v/>
      </c>
      <c r="Y60" s="400" t="str">
        <f>IF(Y58="","",VLOOKUP(Y58,'[1]シフト記号表（勤務時間帯）'!$C$6:$U$35,19,FALSE))</f>
        <v/>
      </c>
      <c r="Z60" s="398" t="str">
        <f>IF(Z58="","",VLOOKUP(Z58,'[1]シフト記号表（勤務時間帯）'!$C$6:$U$35,19,FALSE))</f>
        <v/>
      </c>
      <c r="AA60" s="399" t="str">
        <f>IF(AA58="","",VLOOKUP(AA58,'[1]シフト記号表（勤務時間帯）'!$C$6:$U$35,19,FALSE))</f>
        <v/>
      </c>
      <c r="AB60" s="399" t="str">
        <f>IF(AB58="","",VLOOKUP(AB58,'[1]シフト記号表（勤務時間帯）'!$C$6:$U$35,19,FALSE))</f>
        <v/>
      </c>
      <c r="AC60" s="399" t="str">
        <f>IF(AC58="","",VLOOKUP(AC58,'[1]シフト記号表（勤務時間帯）'!$C$6:$U$35,19,FALSE))</f>
        <v/>
      </c>
      <c r="AD60" s="399" t="str">
        <f>IF(AD58="","",VLOOKUP(AD58,'[1]シフト記号表（勤務時間帯）'!$C$6:$U$35,19,FALSE))</f>
        <v/>
      </c>
      <c r="AE60" s="399" t="str">
        <f>IF(AE58="","",VLOOKUP(AE58,'[1]シフト記号表（勤務時間帯）'!$C$6:$U$35,19,FALSE))</f>
        <v/>
      </c>
      <c r="AF60" s="400" t="str">
        <f>IF(AF58="","",VLOOKUP(AF58,'[1]シフト記号表（勤務時間帯）'!$C$6:$U$35,19,FALSE))</f>
        <v/>
      </c>
      <c r="AG60" s="398" t="str">
        <f>IF(AG58="","",VLOOKUP(AG58,'[1]シフト記号表（勤務時間帯）'!$C$6:$U$35,19,FALSE))</f>
        <v/>
      </c>
      <c r="AH60" s="399" t="str">
        <f>IF(AH58="","",VLOOKUP(AH58,'[1]シフト記号表（勤務時間帯）'!$C$6:$U$35,19,FALSE))</f>
        <v/>
      </c>
      <c r="AI60" s="399" t="str">
        <f>IF(AI58="","",VLOOKUP(AI58,'[1]シフト記号表（勤務時間帯）'!$C$6:$U$35,19,FALSE))</f>
        <v/>
      </c>
      <c r="AJ60" s="399" t="str">
        <f>IF(AJ58="","",VLOOKUP(AJ58,'[1]シフト記号表（勤務時間帯）'!$C$6:$U$35,19,FALSE))</f>
        <v/>
      </c>
      <c r="AK60" s="399" t="str">
        <f>IF(AK58="","",VLOOKUP(AK58,'[1]シフト記号表（勤務時間帯）'!$C$6:$U$35,19,FALSE))</f>
        <v/>
      </c>
      <c r="AL60" s="399" t="str">
        <f>IF(AL58="","",VLOOKUP(AL58,'[1]シフト記号表（勤務時間帯）'!$C$6:$U$35,19,FALSE))</f>
        <v/>
      </c>
      <c r="AM60" s="400" t="str">
        <f>IF(AM58="","",VLOOKUP(AM58,'[1]シフト記号表（勤務時間帯）'!$C$6:$U$35,19,FALSE))</f>
        <v/>
      </c>
      <c r="AN60" s="398" t="str">
        <f>IF(AN58="","",VLOOKUP(AN58,'[1]シフト記号表（勤務時間帯）'!$C$6:$U$35,19,FALSE))</f>
        <v/>
      </c>
      <c r="AO60" s="399" t="str">
        <f>IF(AO58="","",VLOOKUP(AO58,'[1]シフト記号表（勤務時間帯）'!$C$6:$U$35,19,FALSE))</f>
        <v/>
      </c>
      <c r="AP60" s="399" t="str">
        <f>IF(AP58="","",VLOOKUP(AP58,'[1]シフト記号表（勤務時間帯）'!$C$6:$U$35,19,FALSE))</f>
        <v/>
      </c>
      <c r="AQ60" s="399" t="str">
        <f>IF(AQ58="","",VLOOKUP(AQ58,'[1]シフト記号表（勤務時間帯）'!$C$6:$U$35,19,FALSE))</f>
        <v/>
      </c>
      <c r="AR60" s="399" t="str">
        <f>IF(AR58="","",VLOOKUP(AR58,'[1]シフト記号表（勤務時間帯）'!$C$6:$U$35,19,FALSE))</f>
        <v/>
      </c>
      <c r="AS60" s="399" t="str">
        <f>IF(AS58="","",VLOOKUP(AS58,'[1]シフト記号表（勤務時間帯）'!$C$6:$U$35,19,FALSE))</f>
        <v/>
      </c>
      <c r="AT60" s="400" t="str">
        <f>IF(AT58="","",VLOOKUP(AT58,'[1]シフト記号表（勤務時間帯）'!$C$6:$U$35,19,FALSE))</f>
        <v/>
      </c>
      <c r="AU60" s="398" t="str">
        <f>IF(AU58="","",VLOOKUP(AU58,'[1]シフト記号表（勤務時間帯）'!$C$6:$U$35,19,FALSE))</f>
        <v/>
      </c>
      <c r="AV60" s="399" t="str">
        <f>IF(AV58="","",VLOOKUP(AV58,'[1]シフト記号表（勤務時間帯）'!$C$6:$U$35,19,FALSE))</f>
        <v/>
      </c>
      <c r="AW60" s="399" t="str">
        <f>IF(AW58="","",VLOOKUP(AW58,'[1]シフト記号表（勤務時間帯）'!$C$6:$U$35,19,FALSE))</f>
        <v/>
      </c>
      <c r="AX60" s="705">
        <f>IF($BB$3="４週",SUM(S60:AT60),IF($BB$3="暦月",SUM(S60:AW60),""))</f>
        <v>0</v>
      </c>
      <c r="AY60" s="706"/>
      <c r="AZ60" s="707">
        <f>IF($BB$3="４週",AX60/4,IF($BB$3="暦月",'地密通所（1枚版）'!AX60/('地密通所（1枚版）'!$BB$8/7),""))</f>
        <v>0</v>
      </c>
      <c r="BA60" s="708"/>
      <c r="BB60" s="692"/>
      <c r="BC60" s="693"/>
      <c r="BD60" s="693"/>
      <c r="BE60" s="693"/>
      <c r="BF60" s="694"/>
    </row>
    <row r="61" spans="2:58" s="410" customFormat="1" ht="6" customHeight="1" thickBot="1" x14ac:dyDescent="0.25">
      <c r="B61" s="403"/>
      <c r="C61" s="404"/>
      <c r="D61" s="404"/>
      <c r="E61" s="404"/>
      <c r="F61" s="405"/>
      <c r="G61" s="405"/>
      <c r="H61" s="406"/>
      <c r="I61" s="406"/>
      <c r="J61" s="406"/>
      <c r="K61" s="406"/>
      <c r="L61" s="405"/>
      <c r="M61" s="405"/>
      <c r="N61" s="405"/>
      <c r="O61" s="405"/>
      <c r="P61" s="407"/>
      <c r="Q61" s="407"/>
      <c r="R61" s="407"/>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8"/>
      <c r="AY61" s="408"/>
      <c r="AZ61" s="408"/>
      <c r="BA61" s="408"/>
      <c r="BB61" s="405"/>
      <c r="BC61" s="405"/>
      <c r="BD61" s="405"/>
      <c r="BE61" s="405"/>
      <c r="BF61" s="409"/>
    </row>
    <row r="62" spans="2:58" ht="20.100000000000001" customHeight="1" x14ac:dyDescent="0.2">
      <c r="B62" s="411"/>
      <c r="C62" s="412"/>
      <c r="D62" s="412"/>
      <c r="E62" s="412"/>
      <c r="F62" s="413"/>
      <c r="G62" s="659" t="s">
        <v>718</v>
      </c>
      <c r="H62" s="659"/>
      <c r="I62" s="659"/>
      <c r="J62" s="659"/>
      <c r="K62" s="660"/>
      <c r="L62" s="414"/>
      <c r="M62" s="665" t="s">
        <v>719</v>
      </c>
      <c r="N62" s="666"/>
      <c r="O62" s="666"/>
      <c r="P62" s="666"/>
      <c r="Q62" s="666"/>
      <c r="R62" s="667"/>
      <c r="S62" s="415" t="str">
        <f t="shared" ref="S62:AH64" si="1">IF(SUMIF($F$22:$F$60, $M62, S$22:S$60)=0,"",SUMIF($F$22:$F$60, $M62, S$22:S$60))</f>
        <v/>
      </c>
      <c r="T62" s="416" t="str">
        <f t="shared" si="1"/>
        <v/>
      </c>
      <c r="U62" s="416" t="str">
        <f t="shared" si="1"/>
        <v/>
      </c>
      <c r="V62" s="416" t="str">
        <f t="shared" si="1"/>
        <v/>
      </c>
      <c r="W62" s="416" t="str">
        <f t="shared" si="1"/>
        <v/>
      </c>
      <c r="X62" s="416" t="str">
        <f t="shared" si="1"/>
        <v/>
      </c>
      <c r="Y62" s="417" t="str">
        <f t="shared" si="1"/>
        <v/>
      </c>
      <c r="Z62" s="415" t="str">
        <f t="shared" si="1"/>
        <v/>
      </c>
      <c r="AA62" s="416" t="str">
        <f t="shared" si="1"/>
        <v/>
      </c>
      <c r="AB62" s="416" t="str">
        <f t="shared" si="1"/>
        <v/>
      </c>
      <c r="AC62" s="416" t="str">
        <f t="shared" si="1"/>
        <v/>
      </c>
      <c r="AD62" s="416" t="str">
        <f t="shared" si="1"/>
        <v/>
      </c>
      <c r="AE62" s="416" t="str">
        <f t="shared" si="1"/>
        <v/>
      </c>
      <c r="AF62" s="417" t="str">
        <f t="shared" si="1"/>
        <v/>
      </c>
      <c r="AG62" s="415" t="str">
        <f t="shared" si="1"/>
        <v/>
      </c>
      <c r="AH62" s="416" t="str">
        <f t="shared" si="1"/>
        <v/>
      </c>
      <c r="AI62" s="416" t="str">
        <f t="shared" ref="AI62:AW64" si="2">IF(SUMIF($F$22:$F$60, $M62, AI$22:AI$60)=0,"",SUMIF($F$22:$F$60, $M62, AI$22:AI$60))</f>
        <v/>
      </c>
      <c r="AJ62" s="416" t="str">
        <f t="shared" si="2"/>
        <v/>
      </c>
      <c r="AK62" s="416" t="str">
        <f t="shared" si="2"/>
        <v/>
      </c>
      <c r="AL62" s="416" t="str">
        <f t="shared" si="2"/>
        <v/>
      </c>
      <c r="AM62" s="417" t="str">
        <f t="shared" si="2"/>
        <v/>
      </c>
      <c r="AN62" s="415" t="str">
        <f t="shared" si="2"/>
        <v/>
      </c>
      <c r="AO62" s="416" t="str">
        <f t="shared" si="2"/>
        <v/>
      </c>
      <c r="AP62" s="416" t="str">
        <f t="shared" si="2"/>
        <v/>
      </c>
      <c r="AQ62" s="416" t="str">
        <f t="shared" si="2"/>
        <v/>
      </c>
      <c r="AR62" s="416" t="str">
        <f t="shared" si="2"/>
        <v/>
      </c>
      <c r="AS62" s="416" t="str">
        <f t="shared" si="2"/>
        <v/>
      </c>
      <c r="AT62" s="417" t="str">
        <f t="shared" si="2"/>
        <v/>
      </c>
      <c r="AU62" s="415" t="str">
        <f t="shared" si="2"/>
        <v/>
      </c>
      <c r="AV62" s="416" t="str">
        <f t="shared" si="2"/>
        <v/>
      </c>
      <c r="AW62" s="416" t="str">
        <f t="shared" si="2"/>
        <v/>
      </c>
      <c r="AX62" s="668" t="str">
        <f>IF(SUMIF($F$22:$F$60, $M62, AX$22:AX$60)=0,"",SUMIF($F$22:$F$60, $M62, AX$22:AX$60))</f>
        <v/>
      </c>
      <c r="AY62" s="669"/>
      <c r="AZ62" s="633" t="str">
        <f>IF(AX62="","",IF($BB$3="４週",AX62/4,IF($BB$3="暦月",AX62/($BB$8/7),"")))</f>
        <v/>
      </c>
      <c r="BA62" s="634"/>
      <c r="BB62" s="670"/>
      <c r="BC62" s="671"/>
      <c r="BD62" s="671"/>
      <c r="BE62" s="671"/>
      <c r="BF62" s="672"/>
    </row>
    <row r="63" spans="2:58" ht="20.25" customHeight="1" x14ac:dyDescent="0.2">
      <c r="B63" s="418"/>
      <c r="C63" s="419"/>
      <c r="D63" s="419"/>
      <c r="E63" s="419"/>
      <c r="F63" s="420"/>
      <c r="G63" s="661"/>
      <c r="H63" s="661"/>
      <c r="I63" s="661"/>
      <c r="J63" s="661"/>
      <c r="K63" s="662"/>
      <c r="L63" s="421"/>
      <c r="M63" s="679" t="s">
        <v>720</v>
      </c>
      <c r="N63" s="680"/>
      <c r="O63" s="680"/>
      <c r="P63" s="680"/>
      <c r="Q63" s="680"/>
      <c r="R63" s="681"/>
      <c r="S63" s="415" t="str">
        <f t="shared" si="1"/>
        <v/>
      </c>
      <c r="T63" s="416" t="str">
        <f t="shared" si="1"/>
        <v/>
      </c>
      <c r="U63" s="416" t="str">
        <f>IF(SUMIF($F$22:$F$60, $M63, U$22:U$60)=0,"",SUMIF($F$22:$F$60, $M63, U$22:U$60))</f>
        <v/>
      </c>
      <c r="V63" s="416" t="str">
        <f t="shared" si="1"/>
        <v/>
      </c>
      <c r="W63" s="416" t="str">
        <f t="shared" si="1"/>
        <v/>
      </c>
      <c r="X63" s="416" t="str">
        <f t="shared" si="1"/>
        <v/>
      </c>
      <c r="Y63" s="417" t="str">
        <f t="shared" si="1"/>
        <v/>
      </c>
      <c r="Z63" s="415" t="str">
        <f t="shared" si="1"/>
        <v/>
      </c>
      <c r="AA63" s="416" t="str">
        <f t="shared" si="1"/>
        <v/>
      </c>
      <c r="AB63" s="416" t="str">
        <f t="shared" si="1"/>
        <v/>
      </c>
      <c r="AC63" s="416" t="str">
        <f t="shared" si="1"/>
        <v/>
      </c>
      <c r="AD63" s="416" t="str">
        <f t="shared" si="1"/>
        <v/>
      </c>
      <c r="AE63" s="416" t="str">
        <f t="shared" si="1"/>
        <v/>
      </c>
      <c r="AF63" s="417" t="str">
        <f t="shared" si="1"/>
        <v/>
      </c>
      <c r="AG63" s="415" t="str">
        <f t="shared" si="1"/>
        <v/>
      </c>
      <c r="AH63" s="416" t="str">
        <f t="shared" si="1"/>
        <v/>
      </c>
      <c r="AI63" s="416" t="str">
        <f t="shared" si="2"/>
        <v/>
      </c>
      <c r="AJ63" s="416" t="str">
        <f t="shared" si="2"/>
        <v/>
      </c>
      <c r="AK63" s="416" t="str">
        <f t="shared" si="2"/>
        <v/>
      </c>
      <c r="AL63" s="416" t="str">
        <f t="shared" si="2"/>
        <v/>
      </c>
      <c r="AM63" s="417" t="str">
        <f t="shared" si="2"/>
        <v/>
      </c>
      <c r="AN63" s="415" t="str">
        <f t="shared" si="2"/>
        <v/>
      </c>
      <c r="AO63" s="416" t="str">
        <f t="shared" si="2"/>
        <v/>
      </c>
      <c r="AP63" s="416" t="str">
        <f t="shared" si="2"/>
        <v/>
      </c>
      <c r="AQ63" s="416" t="str">
        <f t="shared" si="2"/>
        <v/>
      </c>
      <c r="AR63" s="416" t="str">
        <f t="shared" si="2"/>
        <v/>
      </c>
      <c r="AS63" s="416" t="str">
        <f t="shared" si="2"/>
        <v/>
      </c>
      <c r="AT63" s="417" t="str">
        <f t="shared" si="2"/>
        <v/>
      </c>
      <c r="AU63" s="415" t="str">
        <f t="shared" si="2"/>
        <v/>
      </c>
      <c r="AV63" s="416" t="str">
        <f t="shared" si="2"/>
        <v/>
      </c>
      <c r="AW63" s="416" t="str">
        <f t="shared" si="2"/>
        <v/>
      </c>
      <c r="AX63" s="668" t="str">
        <f>IF(SUMIF($F$22:$F$60, $M63, AX$22:AX$60)=0,"",SUMIF($F$22:$F$60, $M63, AX$22:AX$60))</f>
        <v/>
      </c>
      <c r="AY63" s="669"/>
      <c r="AZ63" s="633" t="str">
        <f>IF(AX63="","",IF($BB$3="４週",AX63/4,IF($BB$3="暦月",AX63/($BB$8/7),"")))</f>
        <v/>
      </c>
      <c r="BA63" s="634"/>
      <c r="BB63" s="673"/>
      <c r="BC63" s="674"/>
      <c r="BD63" s="674"/>
      <c r="BE63" s="674"/>
      <c r="BF63" s="675"/>
    </row>
    <row r="64" spans="2:58" ht="20.25" customHeight="1" x14ac:dyDescent="0.2">
      <c r="B64" s="422"/>
      <c r="C64" s="423"/>
      <c r="D64" s="423"/>
      <c r="E64" s="423"/>
      <c r="F64" s="420"/>
      <c r="G64" s="663"/>
      <c r="H64" s="663"/>
      <c r="I64" s="663"/>
      <c r="J64" s="663"/>
      <c r="K64" s="664"/>
      <c r="L64" s="421"/>
      <c r="M64" s="679" t="s">
        <v>721</v>
      </c>
      <c r="N64" s="680"/>
      <c r="O64" s="680"/>
      <c r="P64" s="680"/>
      <c r="Q64" s="680"/>
      <c r="R64" s="681"/>
      <c r="S64" s="415" t="str">
        <f t="shared" si="1"/>
        <v/>
      </c>
      <c r="T64" s="416" t="str">
        <f t="shared" si="1"/>
        <v/>
      </c>
      <c r="U64" s="416" t="str">
        <f>IF(SUMIF($F$22:$F$60, $M64, U$22:U$60)=0,"",SUMIF($F$22:$F$60, $M64, U$22:U$60))</f>
        <v/>
      </c>
      <c r="V64" s="416" t="str">
        <f t="shared" si="1"/>
        <v/>
      </c>
      <c r="W64" s="416" t="str">
        <f t="shared" si="1"/>
        <v/>
      </c>
      <c r="X64" s="416" t="str">
        <f t="shared" si="1"/>
        <v/>
      </c>
      <c r="Y64" s="417" t="str">
        <f t="shared" si="1"/>
        <v/>
      </c>
      <c r="Z64" s="415" t="str">
        <f t="shared" si="1"/>
        <v/>
      </c>
      <c r="AA64" s="416" t="str">
        <f t="shared" si="1"/>
        <v/>
      </c>
      <c r="AB64" s="416" t="str">
        <f t="shared" si="1"/>
        <v/>
      </c>
      <c r="AC64" s="416" t="str">
        <f t="shared" si="1"/>
        <v/>
      </c>
      <c r="AD64" s="416" t="str">
        <f t="shared" si="1"/>
        <v/>
      </c>
      <c r="AE64" s="416" t="str">
        <f t="shared" si="1"/>
        <v/>
      </c>
      <c r="AF64" s="417" t="str">
        <f t="shared" si="1"/>
        <v/>
      </c>
      <c r="AG64" s="415" t="str">
        <f t="shared" si="1"/>
        <v/>
      </c>
      <c r="AH64" s="416" t="str">
        <f t="shared" si="1"/>
        <v/>
      </c>
      <c r="AI64" s="416" t="str">
        <f t="shared" si="2"/>
        <v/>
      </c>
      <c r="AJ64" s="416" t="str">
        <f t="shared" si="2"/>
        <v/>
      </c>
      <c r="AK64" s="416" t="str">
        <f t="shared" si="2"/>
        <v/>
      </c>
      <c r="AL64" s="416" t="str">
        <f t="shared" si="2"/>
        <v/>
      </c>
      <c r="AM64" s="417" t="str">
        <f t="shared" si="2"/>
        <v/>
      </c>
      <c r="AN64" s="415" t="str">
        <f t="shared" si="2"/>
        <v/>
      </c>
      <c r="AO64" s="416" t="str">
        <f t="shared" si="2"/>
        <v/>
      </c>
      <c r="AP64" s="416" t="str">
        <f t="shared" si="2"/>
        <v/>
      </c>
      <c r="AQ64" s="416" t="str">
        <f t="shared" si="2"/>
        <v/>
      </c>
      <c r="AR64" s="416" t="str">
        <f t="shared" si="2"/>
        <v/>
      </c>
      <c r="AS64" s="416" t="str">
        <f t="shared" si="2"/>
        <v/>
      </c>
      <c r="AT64" s="417" t="str">
        <f t="shared" si="2"/>
        <v/>
      </c>
      <c r="AU64" s="415" t="str">
        <f t="shared" si="2"/>
        <v/>
      </c>
      <c r="AV64" s="416" t="str">
        <f t="shared" si="2"/>
        <v/>
      </c>
      <c r="AW64" s="416" t="str">
        <f t="shared" si="2"/>
        <v/>
      </c>
      <c r="AX64" s="668" t="str">
        <f>IF(SUMIF($F$22:$F$60, $M64, AX$22:AX$60)=0,"",SUMIF($F$22:$F$60, $M64, AX$22:AX$60))</f>
        <v/>
      </c>
      <c r="AY64" s="669"/>
      <c r="AZ64" s="633" t="str">
        <f>IF(AX64="","",IF($BB$3="４週",AX64/4,IF($BB$3="暦月",AX64/($BB$8/7),"")))</f>
        <v/>
      </c>
      <c r="BA64" s="634"/>
      <c r="BB64" s="673"/>
      <c r="BC64" s="674"/>
      <c r="BD64" s="674"/>
      <c r="BE64" s="674"/>
      <c r="BF64" s="675"/>
    </row>
    <row r="65" spans="1:73" ht="20.25" customHeight="1" x14ac:dyDescent="0.2">
      <c r="B65" s="424"/>
      <c r="C65" s="425"/>
      <c r="D65" s="425"/>
      <c r="E65" s="425"/>
      <c r="F65" s="425"/>
      <c r="G65" s="635" t="s">
        <v>722</v>
      </c>
      <c r="H65" s="635"/>
      <c r="I65" s="635"/>
      <c r="J65" s="635"/>
      <c r="K65" s="635"/>
      <c r="L65" s="635"/>
      <c r="M65" s="635"/>
      <c r="N65" s="635"/>
      <c r="O65" s="635"/>
      <c r="P65" s="635"/>
      <c r="Q65" s="635"/>
      <c r="R65" s="636"/>
      <c r="S65" s="426"/>
      <c r="T65" s="427"/>
      <c r="U65" s="427"/>
      <c r="V65" s="427"/>
      <c r="W65" s="427"/>
      <c r="X65" s="427"/>
      <c r="Y65" s="428"/>
      <c r="Z65" s="426"/>
      <c r="AA65" s="427"/>
      <c r="AB65" s="427"/>
      <c r="AC65" s="427"/>
      <c r="AD65" s="427"/>
      <c r="AE65" s="427"/>
      <c r="AF65" s="428"/>
      <c r="AG65" s="426"/>
      <c r="AH65" s="427"/>
      <c r="AI65" s="427"/>
      <c r="AJ65" s="427"/>
      <c r="AK65" s="427"/>
      <c r="AL65" s="427"/>
      <c r="AM65" s="428"/>
      <c r="AN65" s="426"/>
      <c r="AO65" s="427"/>
      <c r="AP65" s="427"/>
      <c r="AQ65" s="427"/>
      <c r="AR65" s="427"/>
      <c r="AS65" s="427"/>
      <c r="AT65" s="428"/>
      <c r="AU65" s="426"/>
      <c r="AV65" s="427"/>
      <c r="AW65" s="428"/>
      <c r="AX65" s="637"/>
      <c r="AY65" s="638"/>
      <c r="AZ65" s="638"/>
      <c r="BA65" s="639"/>
      <c r="BB65" s="673"/>
      <c r="BC65" s="674"/>
      <c r="BD65" s="674"/>
      <c r="BE65" s="674"/>
      <c r="BF65" s="675"/>
    </row>
    <row r="66" spans="1:73" ht="20.25" customHeight="1" x14ac:dyDescent="0.2">
      <c r="B66" s="424"/>
      <c r="C66" s="425"/>
      <c r="D66" s="425"/>
      <c r="E66" s="425"/>
      <c r="F66" s="425"/>
      <c r="G66" s="635" t="s">
        <v>723</v>
      </c>
      <c r="H66" s="635"/>
      <c r="I66" s="635"/>
      <c r="J66" s="635"/>
      <c r="K66" s="635"/>
      <c r="L66" s="635"/>
      <c r="M66" s="635"/>
      <c r="N66" s="635"/>
      <c r="O66" s="635"/>
      <c r="P66" s="635"/>
      <c r="Q66" s="635"/>
      <c r="R66" s="636"/>
      <c r="S66" s="426"/>
      <c r="T66" s="427"/>
      <c r="U66" s="427"/>
      <c r="V66" s="427"/>
      <c r="W66" s="427"/>
      <c r="X66" s="427"/>
      <c r="Y66" s="428"/>
      <c r="Z66" s="426"/>
      <c r="AA66" s="427"/>
      <c r="AB66" s="427"/>
      <c r="AC66" s="427"/>
      <c r="AD66" s="427"/>
      <c r="AE66" s="427"/>
      <c r="AF66" s="428"/>
      <c r="AG66" s="426"/>
      <c r="AH66" s="427"/>
      <c r="AI66" s="427"/>
      <c r="AJ66" s="427"/>
      <c r="AK66" s="427"/>
      <c r="AL66" s="427"/>
      <c r="AM66" s="428"/>
      <c r="AN66" s="426"/>
      <c r="AO66" s="427"/>
      <c r="AP66" s="427"/>
      <c r="AQ66" s="427"/>
      <c r="AR66" s="427"/>
      <c r="AS66" s="427"/>
      <c r="AT66" s="428"/>
      <c r="AU66" s="426"/>
      <c r="AV66" s="427"/>
      <c r="AW66" s="428"/>
      <c r="AX66" s="640"/>
      <c r="AY66" s="641"/>
      <c r="AZ66" s="641"/>
      <c r="BA66" s="642"/>
      <c r="BB66" s="673"/>
      <c r="BC66" s="674"/>
      <c r="BD66" s="674"/>
      <c r="BE66" s="674"/>
      <c r="BF66" s="675"/>
    </row>
    <row r="67" spans="1:73" ht="20.25" customHeight="1" thickBot="1" x14ac:dyDescent="0.25">
      <c r="B67" s="429"/>
      <c r="C67" s="430"/>
      <c r="D67" s="430"/>
      <c r="E67" s="430"/>
      <c r="F67" s="430"/>
      <c r="G67" s="646" t="s">
        <v>724</v>
      </c>
      <c r="H67" s="647"/>
      <c r="I67" s="647"/>
      <c r="J67" s="647"/>
      <c r="K67" s="647"/>
      <c r="L67" s="647"/>
      <c r="M67" s="647"/>
      <c r="N67" s="647"/>
      <c r="O67" s="647"/>
      <c r="P67" s="647"/>
      <c r="Q67" s="647"/>
      <c r="R67" s="648"/>
      <c r="S67" s="431" t="str">
        <f>IF(S66&lt;&gt;"",IF(S65&gt;15,((S65-15)/5+1)*S66,S66),"")</f>
        <v/>
      </c>
      <c r="T67" s="432" t="str">
        <f t="shared" ref="T67:AW67" si="3">IF(T66&lt;&gt;"",IF(T65&gt;15,((T65-15)/5+1)*T66,T66),"")</f>
        <v/>
      </c>
      <c r="U67" s="432" t="str">
        <f t="shared" si="3"/>
        <v/>
      </c>
      <c r="V67" s="432" t="str">
        <f t="shared" si="3"/>
        <v/>
      </c>
      <c r="W67" s="432" t="str">
        <f t="shared" si="3"/>
        <v/>
      </c>
      <c r="X67" s="432" t="str">
        <f t="shared" si="3"/>
        <v/>
      </c>
      <c r="Y67" s="433" t="str">
        <f t="shared" si="3"/>
        <v/>
      </c>
      <c r="Z67" s="431" t="str">
        <f t="shared" si="3"/>
        <v/>
      </c>
      <c r="AA67" s="432" t="str">
        <f t="shared" si="3"/>
        <v/>
      </c>
      <c r="AB67" s="432" t="str">
        <f t="shared" si="3"/>
        <v/>
      </c>
      <c r="AC67" s="432" t="str">
        <f t="shared" si="3"/>
        <v/>
      </c>
      <c r="AD67" s="432" t="str">
        <f t="shared" si="3"/>
        <v/>
      </c>
      <c r="AE67" s="432" t="str">
        <f t="shared" si="3"/>
        <v/>
      </c>
      <c r="AF67" s="433" t="str">
        <f t="shared" si="3"/>
        <v/>
      </c>
      <c r="AG67" s="431" t="str">
        <f t="shared" si="3"/>
        <v/>
      </c>
      <c r="AH67" s="432" t="str">
        <f t="shared" si="3"/>
        <v/>
      </c>
      <c r="AI67" s="432" t="str">
        <f t="shared" si="3"/>
        <v/>
      </c>
      <c r="AJ67" s="432" t="str">
        <f t="shared" si="3"/>
        <v/>
      </c>
      <c r="AK67" s="432" t="str">
        <f t="shared" si="3"/>
        <v/>
      </c>
      <c r="AL67" s="432" t="str">
        <f t="shared" si="3"/>
        <v/>
      </c>
      <c r="AM67" s="433" t="str">
        <f t="shared" si="3"/>
        <v/>
      </c>
      <c r="AN67" s="431" t="str">
        <f t="shared" si="3"/>
        <v/>
      </c>
      <c r="AO67" s="432" t="str">
        <f t="shared" si="3"/>
        <v/>
      </c>
      <c r="AP67" s="432" t="str">
        <f t="shared" si="3"/>
        <v/>
      </c>
      <c r="AQ67" s="432" t="str">
        <f t="shared" si="3"/>
        <v/>
      </c>
      <c r="AR67" s="432" t="str">
        <f t="shared" si="3"/>
        <v/>
      </c>
      <c r="AS67" s="432" t="str">
        <f t="shared" si="3"/>
        <v/>
      </c>
      <c r="AT67" s="433" t="str">
        <f t="shared" si="3"/>
        <v/>
      </c>
      <c r="AU67" s="434" t="str">
        <f t="shared" si="3"/>
        <v/>
      </c>
      <c r="AV67" s="435" t="str">
        <f t="shared" si="3"/>
        <v/>
      </c>
      <c r="AW67" s="436" t="str">
        <f t="shared" si="3"/>
        <v/>
      </c>
      <c r="AX67" s="640"/>
      <c r="AY67" s="641"/>
      <c r="AZ67" s="641"/>
      <c r="BA67" s="642"/>
      <c r="BB67" s="673"/>
      <c r="BC67" s="674"/>
      <c r="BD67" s="674"/>
      <c r="BE67" s="674"/>
      <c r="BF67" s="675"/>
    </row>
    <row r="68" spans="1:73" ht="18.75" customHeight="1" x14ac:dyDescent="0.2">
      <c r="B68" s="649" t="s">
        <v>725</v>
      </c>
      <c r="C68" s="650"/>
      <c r="D68" s="650"/>
      <c r="E68" s="650"/>
      <c r="F68" s="650"/>
      <c r="G68" s="650"/>
      <c r="H68" s="650"/>
      <c r="I68" s="650"/>
      <c r="J68" s="650"/>
      <c r="K68" s="651"/>
      <c r="L68" s="655" t="s">
        <v>719</v>
      </c>
      <c r="M68" s="655"/>
      <c r="N68" s="655"/>
      <c r="O68" s="655"/>
      <c r="P68" s="655"/>
      <c r="Q68" s="655"/>
      <c r="R68" s="656"/>
      <c r="S68" s="437" t="str">
        <f>IF($L68="","",IF(COUNTIFS($F$22:$F$60,$L68,S$22:S$60,"&gt;0")=0,"",COUNTIFS($F$22:$F$60,$L68,S$22:S$60,"&gt;0")))</f>
        <v/>
      </c>
      <c r="T68" s="438" t="str">
        <f t="shared" ref="T68:AW72" si="4">IF($L68="","",IF(COUNTIFS($F$22:$F$60,$L68,T$22:T$60,"&gt;0")=0,"",COUNTIFS($F$22:$F$60,$L68,T$22:T$60,"&gt;0")))</f>
        <v/>
      </c>
      <c r="U68" s="438" t="str">
        <f t="shared" si="4"/>
        <v/>
      </c>
      <c r="V68" s="438" t="str">
        <f t="shared" si="4"/>
        <v/>
      </c>
      <c r="W68" s="438" t="str">
        <f t="shared" si="4"/>
        <v/>
      </c>
      <c r="X68" s="438" t="str">
        <f t="shared" si="4"/>
        <v/>
      </c>
      <c r="Y68" s="439" t="str">
        <f t="shared" si="4"/>
        <v/>
      </c>
      <c r="Z68" s="440" t="str">
        <f t="shared" si="4"/>
        <v/>
      </c>
      <c r="AA68" s="438" t="str">
        <f t="shared" si="4"/>
        <v/>
      </c>
      <c r="AB68" s="438" t="str">
        <f t="shared" si="4"/>
        <v/>
      </c>
      <c r="AC68" s="438" t="str">
        <f t="shared" si="4"/>
        <v/>
      </c>
      <c r="AD68" s="438" t="str">
        <f t="shared" si="4"/>
        <v/>
      </c>
      <c r="AE68" s="438" t="str">
        <f t="shared" si="4"/>
        <v/>
      </c>
      <c r="AF68" s="439" t="str">
        <f t="shared" si="4"/>
        <v/>
      </c>
      <c r="AG68" s="438" t="str">
        <f t="shared" si="4"/>
        <v/>
      </c>
      <c r="AH68" s="438" t="str">
        <f t="shared" si="4"/>
        <v/>
      </c>
      <c r="AI68" s="438" t="str">
        <f t="shared" si="4"/>
        <v/>
      </c>
      <c r="AJ68" s="438" t="str">
        <f t="shared" si="4"/>
        <v/>
      </c>
      <c r="AK68" s="438" t="str">
        <f t="shared" si="4"/>
        <v/>
      </c>
      <c r="AL68" s="438" t="str">
        <f t="shared" si="4"/>
        <v/>
      </c>
      <c r="AM68" s="439" t="str">
        <f t="shared" si="4"/>
        <v/>
      </c>
      <c r="AN68" s="438" t="str">
        <f t="shared" si="4"/>
        <v/>
      </c>
      <c r="AO68" s="438" t="str">
        <f t="shared" si="4"/>
        <v/>
      </c>
      <c r="AP68" s="438" t="str">
        <f t="shared" si="4"/>
        <v/>
      </c>
      <c r="AQ68" s="438" t="str">
        <f t="shared" si="4"/>
        <v/>
      </c>
      <c r="AR68" s="438" t="str">
        <f t="shared" si="4"/>
        <v/>
      </c>
      <c r="AS68" s="438" t="str">
        <f t="shared" si="4"/>
        <v/>
      </c>
      <c r="AT68" s="439" t="str">
        <f t="shared" si="4"/>
        <v/>
      </c>
      <c r="AU68" s="438" t="str">
        <f t="shared" si="4"/>
        <v/>
      </c>
      <c r="AV68" s="438" t="str">
        <f t="shared" si="4"/>
        <v/>
      </c>
      <c r="AW68" s="439" t="str">
        <f t="shared" si="4"/>
        <v/>
      </c>
      <c r="AX68" s="640"/>
      <c r="AY68" s="641"/>
      <c r="AZ68" s="641"/>
      <c r="BA68" s="642"/>
      <c r="BB68" s="673"/>
      <c r="BC68" s="674"/>
      <c r="BD68" s="674"/>
      <c r="BE68" s="674"/>
      <c r="BF68" s="675"/>
    </row>
    <row r="69" spans="1:73" ht="18.75" customHeight="1" x14ac:dyDescent="0.2">
      <c r="B69" s="649"/>
      <c r="C69" s="650"/>
      <c r="D69" s="650"/>
      <c r="E69" s="650"/>
      <c r="F69" s="650"/>
      <c r="G69" s="650"/>
      <c r="H69" s="650"/>
      <c r="I69" s="650"/>
      <c r="J69" s="650"/>
      <c r="K69" s="651"/>
      <c r="L69" s="657" t="s">
        <v>720</v>
      </c>
      <c r="M69" s="657"/>
      <c r="N69" s="657"/>
      <c r="O69" s="657"/>
      <c r="P69" s="657"/>
      <c r="Q69" s="657"/>
      <c r="R69" s="658"/>
      <c r="S69" s="441" t="str">
        <f t="shared" ref="S69:AH72" si="5">IF($L69="","",IF(COUNTIFS($F$22:$F$60,$L69,S$22:S$60,"&gt;0")=0,"",COUNTIFS($F$22:$F$60,$L69,S$22:S$60,"&gt;0")))</f>
        <v/>
      </c>
      <c r="T69" s="442" t="str">
        <f>IF($L69="","",IF(COUNTIFS($F$22:$F$60,$L69,T$22:T$60,"&gt;0")=0,"",COUNTIFS($F$22:$F$60,$L69,T$22:T$60,"&gt;0")))</f>
        <v/>
      </c>
      <c r="U69" s="442" t="str">
        <f t="shared" si="5"/>
        <v/>
      </c>
      <c r="V69" s="442" t="str">
        <f t="shared" si="5"/>
        <v/>
      </c>
      <c r="W69" s="442" t="str">
        <f t="shared" si="5"/>
        <v/>
      </c>
      <c r="X69" s="442" t="str">
        <f t="shared" si="5"/>
        <v/>
      </c>
      <c r="Y69" s="443" t="str">
        <f t="shared" si="5"/>
        <v/>
      </c>
      <c r="Z69" s="444" t="str">
        <f t="shared" si="5"/>
        <v/>
      </c>
      <c r="AA69" s="442" t="str">
        <f t="shared" si="5"/>
        <v/>
      </c>
      <c r="AB69" s="442" t="str">
        <f t="shared" si="5"/>
        <v/>
      </c>
      <c r="AC69" s="442" t="str">
        <f t="shared" si="5"/>
        <v/>
      </c>
      <c r="AD69" s="442" t="str">
        <f t="shared" si="5"/>
        <v/>
      </c>
      <c r="AE69" s="442" t="str">
        <f t="shared" si="5"/>
        <v/>
      </c>
      <c r="AF69" s="443" t="str">
        <f t="shared" si="5"/>
        <v/>
      </c>
      <c r="AG69" s="442" t="str">
        <f t="shared" si="5"/>
        <v/>
      </c>
      <c r="AH69" s="442" t="str">
        <f t="shared" si="5"/>
        <v/>
      </c>
      <c r="AI69" s="442" t="str">
        <f t="shared" si="4"/>
        <v/>
      </c>
      <c r="AJ69" s="442" t="str">
        <f t="shared" si="4"/>
        <v/>
      </c>
      <c r="AK69" s="442" t="str">
        <f t="shared" si="4"/>
        <v/>
      </c>
      <c r="AL69" s="442" t="str">
        <f t="shared" si="4"/>
        <v/>
      </c>
      <c r="AM69" s="443" t="str">
        <f t="shared" si="4"/>
        <v/>
      </c>
      <c r="AN69" s="442" t="str">
        <f t="shared" si="4"/>
        <v/>
      </c>
      <c r="AO69" s="442" t="str">
        <f t="shared" si="4"/>
        <v/>
      </c>
      <c r="AP69" s="442" t="str">
        <f t="shared" si="4"/>
        <v/>
      </c>
      <c r="AQ69" s="442" t="str">
        <f t="shared" si="4"/>
        <v/>
      </c>
      <c r="AR69" s="442" t="str">
        <f t="shared" si="4"/>
        <v/>
      </c>
      <c r="AS69" s="442" t="str">
        <f t="shared" si="4"/>
        <v/>
      </c>
      <c r="AT69" s="443" t="str">
        <f t="shared" si="4"/>
        <v/>
      </c>
      <c r="AU69" s="442" t="str">
        <f t="shared" si="4"/>
        <v/>
      </c>
      <c r="AV69" s="442" t="str">
        <f t="shared" si="4"/>
        <v/>
      </c>
      <c r="AW69" s="443" t="str">
        <f t="shared" si="4"/>
        <v/>
      </c>
      <c r="AX69" s="640"/>
      <c r="AY69" s="641"/>
      <c r="AZ69" s="641"/>
      <c r="BA69" s="642"/>
      <c r="BB69" s="673"/>
      <c r="BC69" s="674"/>
      <c r="BD69" s="674"/>
      <c r="BE69" s="674"/>
      <c r="BF69" s="675"/>
    </row>
    <row r="70" spans="1:73" ht="18.75" customHeight="1" x14ac:dyDescent="0.2">
      <c r="B70" s="649"/>
      <c r="C70" s="650"/>
      <c r="D70" s="650"/>
      <c r="E70" s="650"/>
      <c r="F70" s="650"/>
      <c r="G70" s="650"/>
      <c r="H70" s="650"/>
      <c r="I70" s="650"/>
      <c r="J70" s="650"/>
      <c r="K70" s="651"/>
      <c r="L70" s="657" t="s">
        <v>721</v>
      </c>
      <c r="M70" s="657"/>
      <c r="N70" s="657"/>
      <c r="O70" s="657"/>
      <c r="P70" s="657"/>
      <c r="Q70" s="657"/>
      <c r="R70" s="658"/>
      <c r="S70" s="441" t="str">
        <f t="shared" si="5"/>
        <v/>
      </c>
      <c r="T70" s="442" t="str">
        <f t="shared" si="4"/>
        <v/>
      </c>
      <c r="U70" s="442" t="str">
        <f t="shared" si="4"/>
        <v/>
      </c>
      <c r="V70" s="442" t="str">
        <f t="shared" si="4"/>
        <v/>
      </c>
      <c r="W70" s="442" t="str">
        <f t="shared" si="4"/>
        <v/>
      </c>
      <c r="X70" s="442" t="str">
        <f>IF($L70="","",IF(COUNTIFS($F$22:$F$60,$L70,X$22:X$60,"&gt;0")=0,"",COUNTIFS($F$22:$F$60,$L70,X$22:X$60,"&gt;0")))</f>
        <v/>
      </c>
      <c r="Y70" s="443" t="str">
        <f t="shared" si="4"/>
        <v/>
      </c>
      <c r="Z70" s="444" t="str">
        <f t="shared" si="4"/>
        <v/>
      </c>
      <c r="AA70" s="442" t="str">
        <f t="shared" si="4"/>
        <v/>
      </c>
      <c r="AB70" s="442" t="str">
        <f t="shared" si="4"/>
        <v/>
      </c>
      <c r="AC70" s="442" t="str">
        <f t="shared" si="4"/>
        <v/>
      </c>
      <c r="AD70" s="442" t="str">
        <f t="shared" si="4"/>
        <v/>
      </c>
      <c r="AE70" s="442" t="str">
        <f t="shared" si="4"/>
        <v/>
      </c>
      <c r="AF70" s="443" t="str">
        <f t="shared" si="4"/>
        <v/>
      </c>
      <c r="AG70" s="442" t="str">
        <f t="shared" si="4"/>
        <v/>
      </c>
      <c r="AH70" s="442" t="str">
        <f t="shared" si="4"/>
        <v/>
      </c>
      <c r="AI70" s="442" t="str">
        <f t="shared" si="4"/>
        <v/>
      </c>
      <c r="AJ70" s="442" t="str">
        <f t="shared" si="4"/>
        <v/>
      </c>
      <c r="AK70" s="442" t="str">
        <f t="shared" si="4"/>
        <v/>
      </c>
      <c r="AL70" s="442" t="str">
        <f t="shared" si="4"/>
        <v/>
      </c>
      <c r="AM70" s="443" t="str">
        <f t="shared" si="4"/>
        <v/>
      </c>
      <c r="AN70" s="442" t="str">
        <f t="shared" si="4"/>
        <v/>
      </c>
      <c r="AO70" s="442" t="str">
        <f t="shared" si="4"/>
        <v/>
      </c>
      <c r="AP70" s="442" t="str">
        <f t="shared" si="4"/>
        <v/>
      </c>
      <c r="AQ70" s="442" t="str">
        <f t="shared" si="4"/>
        <v/>
      </c>
      <c r="AR70" s="442" t="str">
        <f t="shared" si="4"/>
        <v/>
      </c>
      <c r="AS70" s="442" t="str">
        <f t="shared" si="4"/>
        <v/>
      </c>
      <c r="AT70" s="443" t="str">
        <f t="shared" si="4"/>
        <v/>
      </c>
      <c r="AU70" s="442" t="str">
        <f t="shared" si="4"/>
        <v/>
      </c>
      <c r="AV70" s="442" t="str">
        <f t="shared" si="4"/>
        <v/>
      </c>
      <c r="AW70" s="443" t="str">
        <f t="shared" si="4"/>
        <v/>
      </c>
      <c r="AX70" s="640"/>
      <c r="AY70" s="641"/>
      <c r="AZ70" s="641"/>
      <c r="BA70" s="642"/>
      <c r="BB70" s="673"/>
      <c r="BC70" s="674"/>
      <c r="BD70" s="674"/>
      <c r="BE70" s="674"/>
      <c r="BF70" s="675"/>
    </row>
    <row r="71" spans="1:73" ht="18.75" customHeight="1" x14ac:dyDescent="0.2">
      <c r="B71" s="649"/>
      <c r="C71" s="650"/>
      <c r="D71" s="650"/>
      <c r="E71" s="650"/>
      <c r="F71" s="650"/>
      <c r="G71" s="650"/>
      <c r="H71" s="650"/>
      <c r="I71" s="650"/>
      <c r="J71" s="650"/>
      <c r="K71" s="651"/>
      <c r="L71" s="657" t="s">
        <v>726</v>
      </c>
      <c r="M71" s="657"/>
      <c r="N71" s="657"/>
      <c r="O71" s="657"/>
      <c r="P71" s="657"/>
      <c r="Q71" s="657"/>
      <c r="R71" s="658"/>
      <c r="S71" s="441" t="str">
        <f t="shared" si="5"/>
        <v/>
      </c>
      <c r="T71" s="442" t="str">
        <f t="shared" si="4"/>
        <v/>
      </c>
      <c r="U71" s="442" t="str">
        <f t="shared" si="4"/>
        <v/>
      </c>
      <c r="V71" s="442" t="str">
        <f t="shared" si="4"/>
        <v/>
      </c>
      <c r="W71" s="442" t="str">
        <f t="shared" si="4"/>
        <v/>
      </c>
      <c r="X71" s="442" t="str">
        <f t="shared" si="4"/>
        <v/>
      </c>
      <c r="Y71" s="443" t="str">
        <f t="shared" si="4"/>
        <v/>
      </c>
      <c r="Z71" s="444" t="str">
        <f t="shared" si="4"/>
        <v/>
      </c>
      <c r="AA71" s="442" t="str">
        <f t="shared" si="4"/>
        <v/>
      </c>
      <c r="AB71" s="442" t="str">
        <f t="shared" si="4"/>
        <v/>
      </c>
      <c r="AC71" s="442" t="str">
        <f t="shared" si="4"/>
        <v/>
      </c>
      <c r="AD71" s="442" t="str">
        <f t="shared" si="4"/>
        <v/>
      </c>
      <c r="AE71" s="442" t="str">
        <f t="shared" si="4"/>
        <v/>
      </c>
      <c r="AF71" s="443" t="str">
        <f t="shared" si="4"/>
        <v/>
      </c>
      <c r="AG71" s="442" t="str">
        <f t="shared" si="4"/>
        <v/>
      </c>
      <c r="AH71" s="442" t="str">
        <f t="shared" si="4"/>
        <v/>
      </c>
      <c r="AI71" s="442" t="str">
        <f t="shared" si="4"/>
        <v/>
      </c>
      <c r="AJ71" s="442" t="str">
        <f t="shared" si="4"/>
        <v/>
      </c>
      <c r="AK71" s="442" t="str">
        <f t="shared" si="4"/>
        <v/>
      </c>
      <c r="AL71" s="442" t="str">
        <f t="shared" si="4"/>
        <v/>
      </c>
      <c r="AM71" s="443" t="str">
        <f t="shared" si="4"/>
        <v/>
      </c>
      <c r="AN71" s="442" t="str">
        <f t="shared" si="4"/>
        <v/>
      </c>
      <c r="AO71" s="442" t="str">
        <f t="shared" si="4"/>
        <v/>
      </c>
      <c r="AP71" s="442" t="str">
        <f t="shared" si="4"/>
        <v/>
      </c>
      <c r="AQ71" s="442" t="str">
        <f t="shared" si="4"/>
        <v/>
      </c>
      <c r="AR71" s="442" t="str">
        <f t="shared" si="4"/>
        <v/>
      </c>
      <c r="AS71" s="442" t="str">
        <f t="shared" si="4"/>
        <v/>
      </c>
      <c r="AT71" s="443" t="str">
        <f t="shared" si="4"/>
        <v/>
      </c>
      <c r="AU71" s="442" t="str">
        <f t="shared" si="4"/>
        <v/>
      </c>
      <c r="AV71" s="442" t="str">
        <f t="shared" si="4"/>
        <v/>
      </c>
      <c r="AW71" s="443" t="str">
        <f t="shared" si="4"/>
        <v/>
      </c>
      <c r="AX71" s="640"/>
      <c r="AY71" s="641"/>
      <c r="AZ71" s="641"/>
      <c r="BA71" s="642"/>
      <c r="BB71" s="673"/>
      <c r="BC71" s="674"/>
      <c r="BD71" s="674"/>
      <c r="BE71" s="674"/>
      <c r="BF71" s="675"/>
    </row>
    <row r="72" spans="1:73" ht="18.75" customHeight="1" thickBot="1" x14ac:dyDescent="0.25">
      <c r="B72" s="652"/>
      <c r="C72" s="653"/>
      <c r="D72" s="653"/>
      <c r="E72" s="653"/>
      <c r="F72" s="653"/>
      <c r="G72" s="653"/>
      <c r="H72" s="653"/>
      <c r="I72" s="653"/>
      <c r="J72" s="653"/>
      <c r="K72" s="654"/>
      <c r="L72" s="631"/>
      <c r="M72" s="631"/>
      <c r="N72" s="631"/>
      <c r="O72" s="631"/>
      <c r="P72" s="631"/>
      <c r="Q72" s="631"/>
      <c r="R72" s="632"/>
      <c r="S72" s="445" t="str">
        <f t="shared" si="5"/>
        <v/>
      </c>
      <c r="T72" s="446" t="str">
        <f t="shared" si="4"/>
        <v/>
      </c>
      <c r="U72" s="446" t="str">
        <f t="shared" si="4"/>
        <v/>
      </c>
      <c r="V72" s="446" t="str">
        <f t="shared" si="4"/>
        <v/>
      </c>
      <c r="W72" s="446" t="str">
        <f t="shared" si="4"/>
        <v/>
      </c>
      <c r="X72" s="446" t="str">
        <f t="shared" si="4"/>
        <v/>
      </c>
      <c r="Y72" s="447" t="str">
        <f t="shared" si="4"/>
        <v/>
      </c>
      <c r="Z72" s="448" t="str">
        <f t="shared" si="4"/>
        <v/>
      </c>
      <c r="AA72" s="446" t="str">
        <f t="shared" si="4"/>
        <v/>
      </c>
      <c r="AB72" s="446" t="str">
        <f t="shared" si="4"/>
        <v/>
      </c>
      <c r="AC72" s="446" t="str">
        <f t="shared" si="4"/>
        <v/>
      </c>
      <c r="AD72" s="446" t="str">
        <f t="shared" si="4"/>
        <v/>
      </c>
      <c r="AE72" s="446" t="str">
        <f t="shared" si="4"/>
        <v/>
      </c>
      <c r="AF72" s="447" t="str">
        <f t="shared" si="4"/>
        <v/>
      </c>
      <c r="AG72" s="446" t="str">
        <f t="shared" si="4"/>
        <v/>
      </c>
      <c r="AH72" s="446" t="str">
        <f t="shared" si="4"/>
        <v/>
      </c>
      <c r="AI72" s="446" t="str">
        <f t="shared" si="4"/>
        <v/>
      </c>
      <c r="AJ72" s="446" t="str">
        <f t="shared" si="4"/>
        <v/>
      </c>
      <c r="AK72" s="446" t="str">
        <f t="shared" si="4"/>
        <v/>
      </c>
      <c r="AL72" s="446" t="str">
        <f t="shared" si="4"/>
        <v/>
      </c>
      <c r="AM72" s="447" t="str">
        <f t="shared" si="4"/>
        <v/>
      </c>
      <c r="AN72" s="446" t="str">
        <f t="shared" si="4"/>
        <v/>
      </c>
      <c r="AO72" s="446" t="str">
        <f t="shared" si="4"/>
        <v/>
      </c>
      <c r="AP72" s="446" t="str">
        <f t="shared" si="4"/>
        <v/>
      </c>
      <c r="AQ72" s="446" t="str">
        <f t="shared" si="4"/>
        <v/>
      </c>
      <c r="AR72" s="446" t="str">
        <f t="shared" si="4"/>
        <v/>
      </c>
      <c r="AS72" s="446" t="str">
        <f t="shared" si="4"/>
        <v/>
      </c>
      <c r="AT72" s="447" t="str">
        <f t="shared" si="4"/>
        <v/>
      </c>
      <c r="AU72" s="446" t="str">
        <f t="shared" si="4"/>
        <v/>
      </c>
      <c r="AV72" s="446" t="str">
        <f t="shared" si="4"/>
        <v/>
      </c>
      <c r="AW72" s="447" t="str">
        <f t="shared" si="4"/>
        <v/>
      </c>
      <c r="AX72" s="643"/>
      <c r="AY72" s="644"/>
      <c r="AZ72" s="644"/>
      <c r="BA72" s="645"/>
      <c r="BB72" s="676"/>
      <c r="BC72" s="677"/>
      <c r="BD72" s="677"/>
      <c r="BE72" s="677"/>
      <c r="BF72" s="678"/>
    </row>
    <row r="73" spans="1:73" ht="13.5" customHeight="1" x14ac:dyDescent="0.2">
      <c r="C73" s="449"/>
      <c r="D73" s="449"/>
      <c r="E73" s="449"/>
      <c r="F73" s="449"/>
      <c r="G73" s="450"/>
      <c r="H73" s="451"/>
      <c r="AF73" s="452"/>
    </row>
    <row r="74" spans="1:73" ht="11.4" customHeight="1" x14ac:dyDescent="0.2">
      <c r="A74" s="453"/>
      <c r="B74" s="453"/>
      <c r="C74" s="453"/>
      <c r="D74" s="453"/>
      <c r="E74" s="453"/>
      <c r="F74" s="453"/>
      <c r="G74" s="453"/>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5"/>
      <c r="AS74" s="455"/>
      <c r="AT74" s="455"/>
      <c r="AU74" s="455"/>
      <c r="AV74" s="455"/>
      <c r="AW74" s="455"/>
      <c r="AX74" s="455"/>
      <c r="AY74" s="455"/>
      <c r="AZ74" s="455"/>
      <c r="BA74" s="455"/>
    </row>
    <row r="75" spans="1:73" ht="20.25" customHeight="1" x14ac:dyDescent="0.2">
      <c r="A75" s="456"/>
      <c r="B75" s="456"/>
      <c r="C75" s="453"/>
      <c r="D75" s="453"/>
      <c r="E75" s="453"/>
      <c r="F75" s="453"/>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7"/>
      <c r="AS75" s="457"/>
      <c r="AT75" s="457"/>
      <c r="AU75" s="457"/>
      <c r="AV75" s="457"/>
      <c r="BN75" s="458"/>
      <c r="BO75" s="459"/>
      <c r="BP75" s="458"/>
      <c r="BQ75" s="458"/>
      <c r="BR75" s="458"/>
      <c r="BS75" s="460"/>
      <c r="BT75" s="461"/>
      <c r="BU75" s="461"/>
    </row>
    <row r="76" spans="1:73" ht="20.25" customHeight="1" x14ac:dyDescent="0.2">
      <c r="A76" s="453"/>
      <c r="B76" s="453"/>
      <c r="C76" s="462"/>
      <c r="D76" s="462"/>
      <c r="E76" s="462"/>
      <c r="F76" s="462"/>
      <c r="G76" s="462"/>
      <c r="H76" s="463"/>
      <c r="I76" s="46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row>
    <row r="77" spans="1:73" ht="20.25" customHeight="1" x14ac:dyDescent="0.2">
      <c r="A77" s="453"/>
      <c r="B77" s="453"/>
      <c r="C77" s="462"/>
      <c r="D77" s="462"/>
      <c r="E77" s="462"/>
      <c r="F77" s="462"/>
      <c r="G77" s="462"/>
      <c r="H77" s="463"/>
      <c r="I77" s="46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row>
    <row r="78" spans="1:73" ht="20.25" customHeight="1" x14ac:dyDescent="0.2">
      <c r="A78" s="453"/>
      <c r="B78" s="453"/>
      <c r="C78" s="463"/>
      <c r="D78" s="463"/>
      <c r="E78" s="463"/>
      <c r="F78" s="463"/>
      <c r="G78" s="463"/>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row>
    <row r="79" spans="1:73" ht="20.25" customHeight="1" x14ac:dyDescent="0.2">
      <c r="A79" s="453"/>
      <c r="B79" s="453"/>
      <c r="C79" s="463"/>
      <c r="D79" s="463"/>
      <c r="E79" s="463"/>
      <c r="F79" s="463"/>
      <c r="G79" s="463"/>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row>
    <row r="80" spans="1:73" ht="20.25" customHeight="1" x14ac:dyDescent="0.2">
      <c r="A80" s="453"/>
      <c r="B80" s="453"/>
      <c r="C80" s="463"/>
      <c r="D80" s="463"/>
      <c r="E80" s="463"/>
      <c r="F80" s="463"/>
      <c r="G80" s="463"/>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row>
    <row r="81" spans="3:7" ht="20.25" customHeight="1" x14ac:dyDescent="0.2">
      <c r="C81" s="452"/>
      <c r="D81" s="452"/>
      <c r="E81" s="452"/>
      <c r="F81" s="452"/>
      <c r="G81" s="452"/>
    </row>
  </sheetData>
  <sheetProtection insertColumns="0" deleteRows="0"/>
  <dataConsolidate/>
  <mergeCells count="247">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34:AY34"/>
    <mergeCell ref="AZ34:BA34"/>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2:AY52"/>
    <mergeCell ref="AZ52:BA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G67:R67"/>
    <mergeCell ref="B68:K72"/>
    <mergeCell ref="L68:R68"/>
    <mergeCell ref="L69:R69"/>
    <mergeCell ref="L70:R70"/>
    <mergeCell ref="L71:R71"/>
    <mergeCell ref="G62:K64"/>
    <mergeCell ref="M62:R62"/>
    <mergeCell ref="AX62:AY62"/>
    <mergeCell ref="AZ62:BA62"/>
  </mergeCells>
  <phoneticPr fontId="2"/>
  <conditionalFormatting sqref="S23:BA24">
    <cfRule type="expression" dxfId="14" priority="25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72">
    <cfRule type="expression" dxfId="1" priority="1">
      <formula>INDIRECT(ADDRESS(ROW(),COLUMN()))=TRUNC(INDIRECT(ADDRESS(ROW(),COLUMN())))</formula>
    </cfRule>
  </conditionalFormatting>
  <conditionalFormatting sqref="BC14:BD14">
    <cfRule type="expression" dxfId="0" priority="270">
      <formula>INDIRECT(ADDRESS(ROW(),COLUMN()))=TRUNC(INDIRECT(ADDRESS(ROW(),COLUMN())))</formula>
    </cfRule>
  </conditionalFormatting>
  <dataValidations count="8">
    <dataValidation type="decimal" allowBlank="1" showInputMessage="1" showErrorMessage="1" error="入力可能範囲　32～40" sqref="AX6" xr:uid="{00000000-0002-0000-0300-000000000000}">
      <formula1>32</formula1>
      <formula2>40</formula2>
    </dataValidation>
    <dataValidation type="list" allowBlank="1" showInputMessage="1" sqref="G22:G60" xr:uid="{00000000-0002-0000-0300-000001000000}">
      <formula1>"A, B, C, D"</formula1>
    </dataValidation>
    <dataValidation type="list" allowBlank="1" showInputMessage="1" sqref="C22:E60" xr:uid="{00000000-0002-0000-0300-000002000000}">
      <formula1>職種</formula1>
    </dataValidation>
    <dataValidation type="list" allowBlank="1" showInputMessage="1" showErrorMessage="1" sqref="BB4:BE4" xr:uid="{00000000-0002-0000-0300-000003000000}">
      <formula1>"予定,実績,予定・実績"</formula1>
    </dataValidation>
    <dataValidation type="list" allowBlank="1" showInputMessage="1" sqref="S58:AW58 S22:AW22 S25:AW25 S28:AW28 S31:AW31 S34:AW34 S37:AW37 S40:AW40 S43:AW43 S46:AW46 S49:AW49 S52:AW52 S55:AW55" xr:uid="{00000000-0002-0000-0300-000004000000}">
      <formula1>シフト記号表</formula1>
    </dataValidation>
    <dataValidation type="list" allowBlank="1" showInputMessage="1" showErrorMessage="1" sqref="AC3" xr:uid="{00000000-0002-0000-0300-000005000000}">
      <formula1>#REF!</formula1>
    </dataValidation>
    <dataValidation type="list" allowBlank="1" showInputMessage="1" showErrorMessage="1" sqref="BB3:BE3" xr:uid="{00000000-0002-0000-0300-000006000000}">
      <formula1>"４週,暦月"</formula1>
    </dataValidation>
    <dataValidation type="list" errorStyle="warning" allowBlank="1" showInputMessage="1" error="リストにない場合のみ、入力してください。" sqref="H22:K60" xr:uid="{00000000-0002-0000-03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8">
    <pageSetUpPr fitToPage="1"/>
  </sheetPr>
  <dimension ref="B1:W42"/>
  <sheetViews>
    <sheetView zoomScale="60" zoomScaleNormal="60" workbookViewId="0">
      <selection activeCell="B2" sqref="B2"/>
    </sheetView>
  </sheetViews>
  <sheetFormatPr defaultColWidth="10" defaultRowHeight="19.2" x14ac:dyDescent="0.2"/>
  <cols>
    <col min="1" max="1" width="1.77734375" style="466" customWidth="1"/>
    <col min="2" max="2" width="6.21875" style="465" customWidth="1"/>
    <col min="3" max="3" width="11.77734375" style="465" customWidth="1"/>
    <col min="4" max="4" width="3.77734375" style="465" bestFit="1" customWidth="1"/>
    <col min="5" max="5" width="17.33203125" style="466" customWidth="1"/>
    <col min="6" max="6" width="3.77734375" style="466" bestFit="1" customWidth="1"/>
    <col min="7" max="7" width="17.33203125" style="466" customWidth="1"/>
    <col min="8" max="8" width="3.77734375" style="466" bestFit="1" customWidth="1"/>
    <col min="9" max="9" width="17.33203125" style="465" customWidth="1"/>
    <col min="10" max="10" width="3.77734375" style="466" bestFit="1" customWidth="1"/>
    <col min="11" max="11" width="17.33203125" style="466" customWidth="1"/>
    <col min="12" max="12" width="3.77734375" style="466" customWidth="1"/>
    <col min="13" max="13" width="17.33203125" style="466" customWidth="1"/>
    <col min="14" max="14" width="3.77734375" style="466" customWidth="1"/>
    <col min="15" max="15" width="17.33203125" style="466" customWidth="1"/>
    <col min="16" max="16" width="3.77734375" style="466" customWidth="1"/>
    <col min="17" max="17" width="17.33203125" style="466" customWidth="1"/>
    <col min="18" max="18" width="3.77734375" style="466" customWidth="1"/>
    <col min="19" max="19" width="17.33203125" style="466" customWidth="1"/>
    <col min="20" max="20" width="3.77734375" style="466" customWidth="1"/>
    <col min="21" max="21" width="17.33203125" style="466" customWidth="1"/>
    <col min="22" max="22" width="3.77734375" style="466" customWidth="1"/>
    <col min="23" max="23" width="56.21875" style="466" customWidth="1"/>
    <col min="24" max="16384" width="10" style="466"/>
  </cols>
  <sheetData>
    <row r="1" spans="2:23" x14ac:dyDescent="0.2">
      <c r="B1" s="464"/>
    </row>
    <row r="2" spans="2:23" x14ac:dyDescent="0.2">
      <c r="B2" s="467" t="s">
        <v>727</v>
      </c>
      <c r="E2" s="468"/>
      <c r="I2" s="469"/>
    </row>
    <row r="3" spans="2:23" x14ac:dyDescent="0.2">
      <c r="B3" s="469" t="s">
        <v>728</v>
      </c>
      <c r="E3" s="468" t="s">
        <v>729</v>
      </c>
      <c r="I3" s="469"/>
    </row>
    <row r="4" spans="2:23" x14ac:dyDescent="0.2">
      <c r="B4" s="467"/>
      <c r="E4" s="855" t="s">
        <v>730</v>
      </c>
      <c r="F4" s="855"/>
      <c r="G4" s="855"/>
      <c r="H4" s="855"/>
      <c r="I4" s="855"/>
      <c r="J4" s="855"/>
      <c r="K4" s="855"/>
      <c r="M4" s="855" t="s">
        <v>731</v>
      </c>
      <c r="N4" s="855"/>
      <c r="O4" s="855"/>
      <c r="Q4" s="855" t="s">
        <v>732</v>
      </c>
      <c r="R4" s="855"/>
      <c r="S4" s="855"/>
      <c r="T4" s="855"/>
      <c r="U4" s="855"/>
      <c r="W4" s="855" t="s">
        <v>733</v>
      </c>
    </row>
    <row r="5" spans="2:23" x14ac:dyDescent="0.2">
      <c r="B5" s="465" t="s">
        <v>702</v>
      </c>
      <c r="C5" s="465" t="s">
        <v>734</v>
      </c>
      <c r="E5" s="465" t="s">
        <v>735</v>
      </c>
      <c r="F5" s="465"/>
      <c r="G5" s="465" t="s">
        <v>736</v>
      </c>
      <c r="I5" s="465" t="s">
        <v>737</v>
      </c>
      <c r="K5" s="465" t="s">
        <v>730</v>
      </c>
      <c r="M5" s="465" t="s">
        <v>738</v>
      </c>
      <c r="O5" s="465" t="s">
        <v>739</v>
      </c>
      <c r="Q5" s="465" t="s">
        <v>738</v>
      </c>
      <c r="S5" s="465" t="s">
        <v>739</v>
      </c>
      <c r="U5" s="465" t="s">
        <v>730</v>
      </c>
      <c r="W5" s="855"/>
    </row>
    <row r="6" spans="2:23" x14ac:dyDescent="0.2">
      <c r="B6" s="465">
        <v>1</v>
      </c>
      <c r="C6" s="470" t="s">
        <v>740</v>
      </c>
      <c r="D6" s="465" t="s">
        <v>741</v>
      </c>
      <c r="E6" s="471">
        <v>0.375</v>
      </c>
      <c r="F6" s="465" t="s">
        <v>699</v>
      </c>
      <c r="G6" s="471">
        <v>0.75</v>
      </c>
      <c r="H6" s="466" t="s">
        <v>742</v>
      </c>
      <c r="I6" s="471">
        <v>4.1666666666666664E-2</v>
      </c>
      <c r="J6" s="466" t="s">
        <v>682</v>
      </c>
      <c r="K6" s="472">
        <f t="shared" ref="K6:K8" si="0">(G6-E6-I6)*24</f>
        <v>8</v>
      </c>
      <c r="M6" s="471">
        <v>0.39583333333333331</v>
      </c>
      <c r="N6" s="465" t="s">
        <v>699</v>
      </c>
      <c r="O6" s="471">
        <v>0.6875</v>
      </c>
      <c r="Q6" s="473">
        <f>IF(E6&lt;M6,M6,E6)</f>
        <v>0.39583333333333331</v>
      </c>
      <c r="R6" s="465" t="s">
        <v>699</v>
      </c>
      <c r="S6" s="473">
        <f t="shared" ref="S6:S8" si="1">IF(G6&gt;O6,O6,G6)</f>
        <v>0.6875</v>
      </c>
      <c r="U6" s="474">
        <f t="shared" ref="U6:U8" si="2">(S6-Q6)*24</f>
        <v>7</v>
      </c>
      <c r="W6" s="475"/>
    </row>
    <row r="7" spans="2:23" x14ac:dyDescent="0.2">
      <c r="B7" s="465">
        <v>2</v>
      </c>
      <c r="C7" s="470" t="s">
        <v>743</v>
      </c>
      <c r="D7" s="465" t="s">
        <v>741</v>
      </c>
      <c r="E7" s="471"/>
      <c r="F7" s="465" t="s">
        <v>699</v>
      </c>
      <c r="G7" s="471"/>
      <c r="H7" s="466" t="s">
        <v>742</v>
      </c>
      <c r="I7" s="471">
        <v>0</v>
      </c>
      <c r="J7" s="466" t="s">
        <v>682</v>
      </c>
      <c r="K7" s="472">
        <f t="shared" si="0"/>
        <v>0</v>
      </c>
      <c r="M7" s="471"/>
      <c r="N7" s="465" t="s">
        <v>699</v>
      </c>
      <c r="O7" s="471"/>
      <c r="Q7" s="473">
        <f t="shared" ref="Q7:Q8" si="3">IF(E7&lt;M7,M7,E7)</f>
        <v>0</v>
      </c>
      <c r="R7" s="465" t="s">
        <v>699</v>
      </c>
      <c r="S7" s="473">
        <f t="shared" si="1"/>
        <v>0</v>
      </c>
      <c r="U7" s="474">
        <f t="shared" si="2"/>
        <v>0</v>
      </c>
      <c r="W7" s="475"/>
    </row>
    <row r="8" spans="2:23" x14ac:dyDescent="0.2">
      <c r="B8" s="465">
        <v>3</v>
      </c>
      <c r="C8" s="470" t="s">
        <v>744</v>
      </c>
      <c r="D8" s="465" t="s">
        <v>741</v>
      </c>
      <c r="E8" s="471"/>
      <c r="F8" s="465" t="s">
        <v>699</v>
      </c>
      <c r="G8" s="471"/>
      <c r="H8" s="466" t="s">
        <v>742</v>
      </c>
      <c r="I8" s="471">
        <v>0</v>
      </c>
      <c r="J8" s="466" t="s">
        <v>682</v>
      </c>
      <c r="K8" s="472">
        <f t="shared" si="0"/>
        <v>0</v>
      </c>
      <c r="M8" s="471"/>
      <c r="N8" s="465" t="s">
        <v>699</v>
      </c>
      <c r="O8" s="471"/>
      <c r="Q8" s="473">
        <f t="shared" si="3"/>
        <v>0</v>
      </c>
      <c r="R8" s="465" t="s">
        <v>699</v>
      </c>
      <c r="S8" s="473">
        <f t="shared" si="1"/>
        <v>0</v>
      </c>
      <c r="U8" s="474">
        <f t="shared" si="2"/>
        <v>0</v>
      </c>
      <c r="W8" s="475"/>
    </row>
    <row r="9" spans="2:23" x14ac:dyDescent="0.2">
      <c r="B9" s="465">
        <v>4</v>
      </c>
      <c r="C9" s="470" t="s">
        <v>745</v>
      </c>
      <c r="D9" s="465" t="s">
        <v>741</v>
      </c>
      <c r="E9" s="471"/>
      <c r="F9" s="465" t="s">
        <v>699</v>
      </c>
      <c r="G9" s="471"/>
      <c r="H9" s="466" t="s">
        <v>742</v>
      </c>
      <c r="I9" s="471">
        <v>0</v>
      </c>
      <c r="J9" s="466" t="s">
        <v>682</v>
      </c>
      <c r="K9" s="472">
        <f>(G9-E9-I9)*24</f>
        <v>0</v>
      </c>
      <c r="M9" s="471"/>
      <c r="N9" s="465" t="s">
        <v>699</v>
      </c>
      <c r="O9" s="471"/>
      <c r="Q9" s="473">
        <f>IF(E9&lt;M9,M9,E9)</f>
        <v>0</v>
      </c>
      <c r="R9" s="465" t="s">
        <v>699</v>
      </c>
      <c r="S9" s="473">
        <f>IF(G9&gt;O9,O9,G9)</f>
        <v>0</v>
      </c>
      <c r="U9" s="474">
        <f>(S9-Q9)*24</f>
        <v>0</v>
      </c>
      <c r="W9" s="475"/>
    </row>
    <row r="10" spans="2:23" x14ac:dyDescent="0.2">
      <c r="B10" s="465">
        <v>5</v>
      </c>
      <c r="C10" s="470" t="s">
        <v>746</v>
      </c>
      <c r="D10" s="465" t="s">
        <v>741</v>
      </c>
      <c r="E10" s="471"/>
      <c r="F10" s="465" t="s">
        <v>699</v>
      </c>
      <c r="G10" s="471"/>
      <c r="H10" s="466" t="s">
        <v>742</v>
      </c>
      <c r="I10" s="471">
        <v>0</v>
      </c>
      <c r="J10" s="466" t="s">
        <v>682</v>
      </c>
      <c r="K10" s="472">
        <f>(G10-E10-I10)*24</f>
        <v>0</v>
      </c>
      <c r="M10" s="471"/>
      <c r="N10" s="465" t="s">
        <v>699</v>
      </c>
      <c r="O10" s="471"/>
      <c r="Q10" s="473">
        <f t="shared" ref="Q10:Q25" si="4">IF(E10&lt;M10,M10,E10)</f>
        <v>0</v>
      </c>
      <c r="R10" s="465" t="s">
        <v>699</v>
      </c>
      <c r="S10" s="473">
        <f t="shared" ref="S10:S25" si="5">IF(G10&gt;O10,O10,G10)</f>
        <v>0</v>
      </c>
      <c r="U10" s="474">
        <f t="shared" ref="U10:U25" si="6">(S10-Q10)*24</f>
        <v>0</v>
      </c>
      <c r="W10" s="475"/>
    </row>
    <row r="11" spans="2:23" x14ac:dyDescent="0.2">
      <c r="B11" s="465">
        <v>6</v>
      </c>
      <c r="C11" s="470" t="s">
        <v>747</v>
      </c>
      <c r="D11" s="465" t="s">
        <v>741</v>
      </c>
      <c r="E11" s="471"/>
      <c r="F11" s="465" t="s">
        <v>699</v>
      </c>
      <c r="G11" s="471"/>
      <c r="H11" s="466" t="s">
        <v>742</v>
      </c>
      <c r="I11" s="471">
        <v>0</v>
      </c>
      <c r="J11" s="466" t="s">
        <v>682</v>
      </c>
      <c r="K11" s="472">
        <f t="shared" ref="K11:K25" si="7">(G11-E11-I11)*24</f>
        <v>0</v>
      </c>
      <c r="M11" s="471"/>
      <c r="N11" s="465" t="s">
        <v>699</v>
      </c>
      <c r="O11" s="471"/>
      <c r="Q11" s="473">
        <f t="shared" si="4"/>
        <v>0</v>
      </c>
      <c r="R11" s="465" t="s">
        <v>699</v>
      </c>
      <c r="S11" s="473">
        <f t="shared" si="5"/>
        <v>0</v>
      </c>
      <c r="U11" s="474">
        <f t="shared" si="6"/>
        <v>0</v>
      </c>
      <c r="W11" s="475"/>
    </row>
    <row r="12" spans="2:23" x14ac:dyDescent="0.2">
      <c r="B12" s="465">
        <v>7</v>
      </c>
      <c r="C12" s="470" t="s">
        <v>748</v>
      </c>
      <c r="D12" s="465" t="s">
        <v>741</v>
      </c>
      <c r="E12" s="471"/>
      <c r="F12" s="465" t="s">
        <v>699</v>
      </c>
      <c r="G12" s="471"/>
      <c r="H12" s="466" t="s">
        <v>742</v>
      </c>
      <c r="I12" s="471">
        <v>0</v>
      </c>
      <c r="J12" s="466" t="s">
        <v>682</v>
      </c>
      <c r="K12" s="472">
        <f t="shared" si="7"/>
        <v>0</v>
      </c>
      <c r="M12" s="471"/>
      <c r="N12" s="465" t="s">
        <v>699</v>
      </c>
      <c r="O12" s="471"/>
      <c r="Q12" s="473">
        <f t="shared" si="4"/>
        <v>0</v>
      </c>
      <c r="R12" s="465" t="s">
        <v>699</v>
      </c>
      <c r="S12" s="473">
        <f t="shared" si="5"/>
        <v>0</v>
      </c>
      <c r="U12" s="474">
        <f t="shared" si="6"/>
        <v>0</v>
      </c>
      <c r="W12" s="475"/>
    </row>
    <row r="13" spans="2:23" x14ac:dyDescent="0.2">
      <c r="B13" s="465">
        <v>8</v>
      </c>
      <c r="C13" s="470" t="s">
        <v>749</v>
      </c>
      <c r="D13" s="465" t="s">
        <v>741</v>
      </c>
      <c r="E13" s="471"/>
      <c r="F13" s="465" t="s">
        <v>699</v>
      </c>
      <c r="G13" s="471"/>
      <c r="H13" s="466" t="s">
        <v>742</v>
      </c>
      <c r="I13" s="471">
        <v>0</v>
      </c>
      <c r="J13" s="466" t="s">
        <v>682</v>
      </c>
      <c r="K13" s="472">
        <f t="shared" si="7"/>
        <v>0</v>
      </c>
      <c r="M13" s="471"/>
      <c r="N13" s="465" t="s">
        <v>699</v>
      </c>
      <c r="O13" s="471"/>
      <c r="Q13" s="473">
        <f t="shared" si="4"/>
        <v>0</v>
      </c>
      <c r="R13" s="465" t="s">
        <v>699</v>
      </c>
      <c r="S13" s="473">
        <f t="shared" si="5"/>
        <v>0</v>
      </c>
      <c r="U13" s="474">
        <f t="shared" si="6"/>
        <v>0</v>
      </c>
      <c r="W13" s="475"/>
    </row>
    <row r="14" spans="2:23" x14ac:dyDescent="0.2">
      <c r="B14" s="465">
        <v>9</v>
      </c>
      <c r="C14" s="470" t="s">
        <v>750</v>
      </c>
      <c r="D14" s="465" t="s">
        <v>741</v>
      </c>
      <c r="E14" s="471"/>
      <c r="F14" s="465" t="s">
        <v>699</v>
      </c>
      <c r="G14" s="471"/>
      <c r="H14" s="466" t="s">
        <v>742</v>
      </c>
      <c r="I14" s="471">
        <v>0</v>
      </c>
      <c r="J14" s="466" t="s">
        <v>682</v>
      </c>
      <c r="K14" s="472">
        <f t="shared" si="7"/>
        <v>0</v>
      </c>
      <c r="M14" s="471"/>
      <c r="N14" s="465" t="s">
        <v>699</v>
      </c>
      <c r="O14" s="471"/>
      <c r="Q14" s="473">
        <f t="shared" si="4"/>
        <v>0</v>
      </c>
      <c r="R14" s="465" t="s">
        <v>699</v>
      </c>
      <c r="S14" s="473">
        <f t="shared" si="5"/>
        <v>0</v>
      </c>
      <c r="U14" s="474">
        <f t="shared" si="6"/>
        <v>0</v>
      </c>
      <c r="W14" s="475"/>
    </row>
    <row r="15" spans="2:23" x14ac:dyDescent="0.2">
      <c r="B15" s="465">
        <v>10</v>
      </c>
      <c r="C15" s="470" t="s">
        <v>751</v>
      </c>
      <c r="D15" s="465" t="s">
        <v>741</v>
      </c>
      <c r="E15" s="471"/>
      <c r="F15" s="465" t="s">
        <v>699</v>
      </c>
      <c r="G15" s="471"/>
      <c r="H15" s="466" t="s">
        <v>742</v>
      </c>
      <c r="I15" s="471">
        <v>0</v>
      </c>
      <c r="J15" s="466" t="s">
        <v>682</v>
      </c>
      <c r="K15" s="472">
        <f t="shared" si="7"/>
        <v>0</v>
      </c>
      <c r="M15" s="471"/>
      <c r="N15" s="465" t="s">
        <v>699</v>
      </c>
      <c r="O15" s="471"/>
      <c r="Q15" s="473">
        <f t="shared" si="4"/>
        <v>0</v>
      </c>
      <c r="R15" s="465" t="s">
        <v>699</v>
      </c>
      <c r="S15" s="473">
        <f>IF(G15&gt;O15,O15,G15)</f>
        <v>0</v>
      </c>
      <c r="U15" s="474">
        <f t="shared" si="6"/>
        <v>0</v>
      </c>
      <c r="W15" s="475"/>
    </row>
    <row r="16" spans="2:23" x14ac:dyDescent="0.2">
      <c r="B16" s="465">
        <v>11</v>
      </c>
      <c r="C16" s="470" t="s">
        <v>752</v>
      </c>
      <c r="D16" s="465" t="s">
        <v>741</v>
      </c>
      <c r="E16" s="471"/>
      <c r="F16" s="465" t="s">
        <v>699</v>
      </c>
      <c r="G16" s="471"/>
      <c r="H16" s="466" t="s">
        <v>742</v>
      </c>
      <c r="I16" s="471">
        <v>0</v>
      </c>
      <c r="J16" s="466" t="s">
        <v>682</v>
      </c>
      <c r="K16" s="472">
        <f t="shared" si="7"/>
        <v>0</v>
      </c>
      <c r="M16" s="471"/>
      <c r="N16" s="465" t="s">
        <v>699</v>
      </c>
      <c r="O16" s="471"/>
      <c r="Q16" s="473">
        <f t="shared" si="4"/>
        <v>0</v>
      </c>
      <c r="R16" s="465" t="s">
        <v>699</v>
      </c>
      <c r="S16" s="473">
        <f t="shared" si="5"/>
        <v>0</v>
      </c>
      <c r="U16" s="474">
        <f t="shared" si="6"/>
        <v>0</v>
      </c>
      <c r="W16" s="475"/>
    </row>
    <row r="17" spans="2:23" x14ac:dyDescent="0.2">
      <c r="B17" s="465">
        <v>12</v>
      </c>
      <c r="C17" s="470" t="s">
        <v>753</v>
      </c>
      <c r="D17" s="465" t="s">
        <v>741</v>
      </c>
      <c r="E17" s="471"/>
      <c r="F17" s="465" t="s">
        <v>699</v>
      </c>
      <c r="G17" s="471"/>
      <c r="H17" s="466" t="s">
        <v>742</v>
      </c>
      <c r="I17" s="471">
        <v>0</v>
      </c>
      <c r="J17" s="466" t="s">
        <v>682</v>
      </c>
      <c r="K17" s="472">
        <f t="shared" si="7"/>
        <v>0</v>
      </c>
      <c r="M17" s="471"/>
      <c r="N17" s="465" t="s">
        <v>699</v>
      </c>
      <c r="O17" s="471"/>
      <c r="Q17" s="473">
        <f t="shared" si="4"/>
        <v>0</v>
      </c>
      <c r="R17" s="465" t="s">
        <v>699</v>
      </c>
      <c r="S17" s="473">
        <f t="shared" si="5"/>
        <v>0</v>
      </c>
      <c r="U17" s="474">
        <f t="shared" si="6"/>
        <v>0</v>
      </c>
      <c r="W17" s="475"/>
    </row>
    <row r="18" spans="2:23" x14ac:dyDescent="0.2">
      <c r="B18" s="465">
        <v>13</v>
      </c>
      <c r="C18" s="470" t="s">
        <v>754</v>
      </c>
      <c r="D18" s="465" t="s">
        <v>741</v>
      </c>
      <c r="E18" s="471"/>
      <c r="F18" s="465" t="s">
        <v>699</v>
      </c>
      <c r="G18" s="471"/>
      <c r="H18" s="466" t="s">
        <v>742</v>
      </c>
      <c r="I18" s="471">
        <v>0</v>
      </c>
      <c r="J18" s="466" t="s">
        <v>682</v>
      </c>
      <c r="K18" s="472">
        <f t="shared" si="7"/>
        <v>0</v>
      </c>
      <c r="M18" s="471"/>
      <c r="N18" s="465" t="s">
        <v>699</v>
      </c>
      <c r="O18" s="471"/>
      <c r="Q18" s="473">
        <f t="shared" si="4"/>
        <v>0</v>
      </c>
      <c r="R18" s="465" t="s">
        <v>699</v>
      </c>
      <c r="S18" s="473">
        <f t="shared" si="5"/>
        <v>0</v>
      </c>
      <c r="U18" s="474">
        <f t="shared" si="6"/>
        <v>0</v>
      </c>
      <c r="W18" s="475"/>
    </row>
    <row r="19" spans="2:23" x14ac:dyDescent="0.2">
      <c r="B19" s="465">
        <v>14</v>
      </c>
      <c r="C19" s="470" t="s">
        <v>755</v>
      </c>
      <c r="D19" s="465" t="s">
        <v>741</v>
      </c>
      <c r="E19" s="471"/>
      <c r="F19" s="465" t="s">
        <v>699</v>
      </c>
      <c r="G19" s="471"/>
      <c r="H19" s="466" t="s">
        <v>742</v>
      </c>
      <c r="I19" s="471">
        <v>0</v>
      </c>
      <c r="J19" s="466" t="s">
        <v>682</v>
      </c>
      <c r="K19" s="472">
        <f t="shared" si="7"/>
        <v>0</v>
      </c>
      <c r="M19" s="471"/>
      <c r="N19" s="465" t="s">
        <v>699</v>
      </c>
      <c r="O19" s="471"/>
      <c r="Q19" s="473">
        <f t="shared" si="4"/>
        <v>0</v>
      </c>
      <c r="R19" s="465" t="s">
        <v>699</v>
      </c>
      <c r="S19" s="473">
        <f t="shared" si="5"/>
        <v>0</v>
      </c>
      <c r="U19" s="474">
        <f t="shared" si="6"/>
        <v>0</v>
      </c>
      <c r="W19" s="475"/>
    </row>
    <row r="20" spans="2:23" x14ac:dyDescent="0.2">
      <c r="B20" s="465">
        <v>15</v>
      </c>
      <c r="C20" s="470" t="s">
        <v>756</v>
      </c>
      <c r="D20" s="465" t="s">
        <v>741</v>
      </c>
      <c r="E20" s="471"/>
      <c r="F20" s="465" t="s">
        <v>699</v>
      </c>
      <c r="G20" s="471"/>
      <c r="H20" s="466" t="s">
        <v>742</v>
      </c>
      <c r="I20" s="471">
        <v>0</v>
      </c>
      <c r="J20" s="466" t="s">
        <v>682</v>
      </c>
      <c r="K20" s="476">
        <f t="shared" si="7"/>
        <v>0</v>
      </c>
      <c r="M20" s="471"/>
      <c r="N20" s="465" t="s">
        <v>699</v>
      </c>
      <c r="O20" s="471"/>
      <c r="Q20" s="473">
        <f t="shared" si="4"/>
        <v>0</v>
      </c>
      <c r="R20" s="465" t="s">
        <v>699</v>
      </c>
      <c r="S20" s="473">
        <f t="shared" si="5"/>
        <v>0</v>
      </c>
      <c r="U20" s="474">
        <f t="shared" si="6"/>
        <v>0</v>
      </c>
      <c r="W20" s="475"/>
    </row>
    <row r="21" spans="2:23" x14ac:dyDescent="0.2">
      <c r="B21" s="465">
        <v>16</v>
      </c>
      <c r="C21" s="470" t="s">
        <v>757</v>
      </c>
      <c r="D21" s="465" t="s">
        <v>741</v>
      </c>
      <c r="E21" s="471"/>
      <c r="F21" s="465" t="s">
        <v>699</v>
      </c>
      <c r="G21" s="471"/>
      <c r="H21" s="466" t="s">
        <v>742</v>
      </c>
      <c r="I21" s="471">
        <v>0</v>
      </c>
      <c r="J21" s="466" t="s">
        <v>682</v>
      </c>
      <c r="K21" s="472">
        <f t="shared" si="7"/>
        <v>0</v>
      </c>
      <c r="M21" s="471"/>
      <c r="N21" s="465" t="s">
        <v>699</v>
      </c>
      <c r="O21" s="471"/>
      <c r="Q21" s="473">
        <f t="shared" si="4"/>
        <v>0</v>
      </c>
      <c r="R21" s="465" t="s">
        <v>699</v>
      </c>
      <c r="S21" s="473">
        <f t="shared" si="5"/>
        <v>0</v>
      </c>
      <c r="U21" s="474">
        <f t="shared" si="6"/>
        <v>0</v>
      </c>
      <c r="W21" s="475"/>
    </row>
    <row r="22" spans="2:23" x14ac:dyDescent="0.2">
      <c r="B22" s="465">
        <v>17</v>
      </c>
      <c r="C22" s="470" t="s">
        <v>758</v>
      </c>
      <c r="D22" s="465" t="s">
        <v>741</v>
      </c>
      <c r="E22" s="471"/>
      <c r="F22" s="465" t="s">
        <v>699</v>
      </c>
      <c r="G22" s="471"/>
      <c r="H22" s="466" t="s">
        <v>742</v>
      </c>
      <c r="I22" s="471">
        <v>0</v>
      </c>
      <c r="J22" s="466" t="s">
        <v>682</v>
      </c>
      <c r="K22" s="472">
        <f t="shared" si="7"/>
        <v>0</v>
      </c>
      <c r="M22" s="471"/>
      <c r="N22" s="465" t="s">
        <v>699</v>
      </c>
      <c r="O22" s="471"/>
      <c r="Q22" s="473">
        <f t="shared" si="4"/>
        <v>0</v>
      </c>
      <c r="R22" s="465" t="s">
        <v>699</v>
      </c>
      <c r="S22" s="473">
        <f t="shared" si="5"/>
        <v>0</v>
      </c>
      <c r="U22" s="474">
        <f t="shared" si="6"/>
        <v>0</v>
      </c>
      <c r="W22" s="475"/>
    </row>
    <row r="23" spans="2:23" x14ac:dyDescent="0.2">
      <c r="B23" s="465">
        <v>18</v>
      </c>
      <c r="C23" s="470" t="s">
        <v>759</v>
      </c>
      <c r="D23" s="465" t="s">
        <v>741</v>
      </c>
      <c r="E23" s="471"/>
      <c r="F23" s="465" t="s">
        <v>699</v>
      </c>
      <c r="G23" s="471"/>
      <c r="H23" s="466" t="s">
        <v>742</v>
      </c>
      <c r="I23" s="471">
        <v>0</v>
      </c>
      <c r="J23" s="466" t="s">
        <v>682</v>
      </c>
      <c r="K23" s="472">
        <f t="shared" si="7"/>
        <v>0</v>
      </c>
      <c r="M23" s="471"/>
      <c r="N23" s="465" t="s">
        <v>699</v>
      </c>
      <c r="O23" s="471"/>
      <c r="Q23" s="473">
        <f t="shared" si="4"/>
        <v>0</v>
      </c>
      <c r="R23" s="465" t="s">
        <v>699</v>
      </c>
      <c r="S23" s="473">
        <f t="shared" si="5"/>
        <v>0</v>
      </c>
      <c r="U23" s="474">
        <f t="shared" si="6"/>
        <v>0</v>
      </c>
      <c r="W23" s="475"/>
    </row>
    <row r="24" spans="2:23" x14ac:dyDescent="0.2">
      <c r="B24" s="465">
        <v>19</v>
      </c>
      <c r="C24" s="470" t="s">
        <v>760</v>
      </c>
      <c r="D24" s="465" t="s">
        <v>741</v>
      </c>
      <c r="E24" s="471"/>
      <c r="F24" s="465" t="s">
        <v>699</v>
      </c>
      <c r="G24" s="471"/>
      <c r="H24" s="466" t="s">
        <v>742</v>
      </c>
      <c r="I24" s="471">
        <v>0</v>
      </c>
      <c r="J24" s="466" t="s">
        <v>682</v>
      </c>
      <c r="K24" s="472">
        <f t="shared" si="7"/>
        <v>0</v>
      </c>
      <c r="M24" s="471"/>
      <c r="N24" s="465" t="s">
        <v>699</v>
      </c>
      <c r="O24" s="471"/>
      <c r="Q24" s="473">
        <f t="shared" si="4"/>
        <v>0</v>
      </c>
      <c r="R24" s="465" t="s">
        <v>699</v>
      </c>
      <c r="S24" s="473">
        <f t="shared" si="5"/>
        <v>0</v>
      </c>
      <c r="U24" s="474">
        <f t="shared" si="6"/>
        <v>0</v>
      </c>
      <c r="W24" s="475"/>
    </row>
    <row r="25" spans="2:23" x14ac:dyDescent="0.2">
      <c r="B25" s="465">
        <v>20</v>
      </c>
      <c r="C25" s="470" t="s">
        <v>761</v>
      </c>
      <c r="D25" s="465" t="s">
        <v>741</v>
      </c>
      <c r="E25" s="471"/>
      <c r="F25" s="465" t="s">
        <v>699</v>
      </c>
      <c r="G25" s="471"/>
      <c r="H25" s="466" t="s">
        <v>742</v>
      </c>
      <c r="I25" s="471">
        <v>0</v>
      </c>
      <c r="J25" s="466" t="s">
        <v>682</v>
      </c>
      <c r="K25" s="472">
        <f t="shared" si="7"/>
        <v>0</v>
      </c>
      <c r="M25" s="471"/>
      <c r="N25" s="465" t="s">
        <v>699</v>
      </c>
      <c r="O25" s="471"/>
      <c r="Q25" s="473">
        <f t="shared" si="4"/>
        <v>0</v>
      </c>
      <c r="R25" s="465" t="s">
        <v>699</v>
      </c>
      <c r="S25" s="473">
        <f t="shared" si="5"/>
        <v>0</v>
      </c>
      <c r="U25" s="474">
        <f t="shared" si="6"/>
        <v>0</v>
      </c>
      <c r="W25" s="475"/>
    </row>
    <row r="26" spans="2:23" x14ac:dyDescent="0.2">
      <c r="B26" s="465">
        <v>21</v>
      </c>
      <c r="C26" s="470" t="s">
        <v>762</v>
      </c>
      <c r="D26" s="465" t="s">
        <v>741</v>
      </c>
      <c r="E26" s="477"/>
      <c r="F26" s="465" t="s">
        <v>699</v>
      </c>
      <c r="G26" s="477"/>
      <c r="H26" s="466" t="s">
        <v>742</v>
      </c>
      <c r="I26" s="477"/>
      <c r="J26" s="466" t="s">
        <v>682</v>
      </c>
      <c r="K26" s="470">
        <v>1</v>
      </c>
      <c r="M26" s="472"/>
      <c r="N26" s="465" t="s">
        <v>699</v>
      </c>
      <c r="O26" s="472"/>
      <c r="Q26" s="472"/>
      <c r="R26" s="465" t="s">
        <v>699</v>
      </c>
      <c r="S26" s="472"/>
      <c r="U26" s="470">
        <v>1</v>
      </c>
      <c r="W26" s="475"/>
    </row>
    <row r="27" spans="2:23" x14ac:dyDescent="0.2">
      <c r="B27" s="465">
        <v>22</v>
      </c>
      <c r="C27" s="470" t="s">
        <v>763</v>
      </c>
      <c r="D27" s="465" t="s">
        <v>741</v>
      </c>
      <c r="E27" s="477"/>
      <c r="F27" s="465" t="s">
        <v>699</v>
      </c>
      <c r="G27" s="477"/>
      <c r="H27" s="466" t="s">
        <v>742</v>
      </c>
      <c r="I27" s="477"/>
      <c r="J27" s="466" t="s">
        <v>682</v>
      </c>
      <c r="K27" s="470">
        <v>2</v>
      </c>
      <c r="M27" s="472"/>
      <c r="N27" s="465" t="s">
        <v>699</v>
      </c>
      <c r="O27" s="472"/>
      <c r="Q27" s="472"/>
      <c r="R27" s="465" t="s">
        <v>699</v>
      </c>
      <c r="S27" s="472"/>
      <c r="U27" s="470">
        <v>2</v>
      </c>
      <c r="W27" s="475"/>
    </row>
    <row r="28" spans="2:23" x14ac:dyDescent="0.2">
      <c r="B28" s="465">
        <v>23</v>
      </c>
      <c r="C28" s="470" t="s">
        <v>764</v>
      </c>
      <c r="D28" s="465" t="s">
        <v>741</v>
      </c>
      <c r="E28" s="477"/>
      <c r="F28" s="465" t="s">
        <v>699</v>
      </c>
      <c r="G28" s="477"/>
      <c r="H28" s="466" t="s">
        <v>742</v>
      </c>
      <c r="I28" s="477"/>
      <c r="J28" s="466" t="s">
        <v>682</v>
      </c>
      <c r="K28" s="470">
        <v>3</v>
      </c>
      <c r="M28" s="472"/>
      <c r="N28" s="465" t="s">
        <v>699</v>
      </c>
      <c r="O28" s="472"/>
      <c r="Q28" s="472"/>
      <c r="R28" s="465" t="s">
        <v>699</v>
      </c>
      <c r="S28" s="472"/>
      <c r="U28" s="470">
        <v>3</v>
      </c>
      <c r="W28" s="475"/>
    </row>
    <row r="29" spans="2:23" x14ac:dyDescent="0.2">
      <c r="B29" s="465">
        <v>24</v>
      </c>
      <c r="C29" s="470" t="s">
        <v>765</v>
      </c>
      <c r="D29" s="465" t="s">
        <v>741</v>
      </c>
      <c r="E29" s="477"/>
      <c r="F29" s="465" t="s">
        <v>699</v>
      </c>
      <c r="G29" s="477"/>
      <c r="H29" s="466" t="s">
        <v>742</v>
      </c>
      <c r="I29" s="477"/>
      <c r="J29" s="466" t="s">
        <v>682</v>
      </c>
      <c r="K29" s="470">
        <v>4</v>
      </c>
      <c r="M29" s="472"/>
      <c r="N29" s="465" t="s">
        <v>699</v>
      </c>
      <c r="O29" s="472"/>
      <c r="Q29" s="472"/>
      <c r="R29" s="465" t="s">
        <v>699</v>
      </c>
      <c r="S29" s="472"/>
      <c r="U29" s="470">
        <v>4</v>
      </c>
      <c r="W29" s="475"/>
    </row>
    <row r="30" spans="2:23" x14ac:dyDescent="0.2">
      <c r="B30" s="465">
        <v>25</v>
      </c>
      <c r="C30" s="470" t="s">
        <v>766</v>
      </c>
      <c r="D30" s="465" t="s">
        <v>741</v>
      </c>
      <c r="E30" s="477"/>
      <c r="F30" s="465" t="s">
        <v>699</v>
      </c>
      <c r="G30" s="477"/>
      <c r="H30" s="466" t="s">
        <v>742</v>
      </c>
      <c r="I30" s="477"/>
      <c r="J30" s="466" t="s">
        <v>682</v>
      </c>
      <c r="K30" s="470">
        <v>4</v>
      </c>
      <c r="M30" s="472"/>
      <c r="N30" s="465" t="s">
        <v>699</v>
      </c>
      <c r="O30" s="472"/>
      <c r="Q30" s="472"/>
      <c r="R30" s="465" t="s">
        <v>699</v>
      </c>
      <c r="S30" s="472"/>
      <c r="U30" s="470">
        <v>3</v>
      </c>
      <c r="W30" s="475"/>
    </row>
    <row r="31" spans="2:23" x14ac:dyDescent="0.2">
      <c r="B31" s="465">
        <v>26</v>
      </c>
      <c r="C31" s="470" t="s">
        <v>767</v>
      </c>
      <c r="D31" s="465" t="s">
        <v>741</v>
      </c>
      <c r="E31" s="477"/>
      <c r="F31" s="465" t="s">
        <v>699</v>
      </c>
      <c r="G31" s="477"/>
      <c r="H31" s="466" t="s">
        <v>742</v>
      </c>
      <c r="I31" s="477"/>
      <c r="J31" s="466" t="s">
        <v>682</v>
      </c>
      <c r="K31" s="470">
        <v>5</v>
      </c>
      <c r="M31" s="472"/>
      <c r="N31" s="465" t="s">
        <v>699</v>
      </c>
      <c r="O31" s="472"/>
      <c r="Q31" s="472"/>
      <c r="R31" s="465" t="s">
        <v>699</v>
      </c>
      <c r="S31" s="472"/>
      <c r="U31" s="470">
        <v>5</v>
      </c>
      <c r="W31" s="475"/>
    </row>
    <row r="32" spans="2:23" x14ac:dyDescent="0.2">
      <c r="B32" s="465">
        <v>27</v>
      </c>
      <c r="C32" s="470" t="s">
        <v>768</v>
      </c>
      <c r="D32" s="465" t="s">
        <v>741</v>
      </c>
      <c r="E32" s="477"/>
      <c r="F32" s="465" t="s">
        <v>699</v>
      </c>
      <c r="G32" s="477"/>
      <c r="H32" s="466" t="s">
        <v>742</v>
      </c>
      <c r="I32" s="477"/>
      <c r="J32" s="466" t="s">
        <v>682</v>
      </c>
      <c r="K32" s="470">
        <v>0</v>
      </c>
      <c r="M32" s="472"/>
      <c r="N32" s="465" t="s">
        <v>699</v>
      </c>
      <c r="O32" s="472"/>
      <c r="Q32" s="472"/>
      <c r="R32" s="465" t="s">
        <v>699</v>
      </c>
      <c r="S32" s="472"/>
      <c r="U32" s="470">
        <v>0</v>
      </c>
      <c r="W32" s="475" t="s">
        <v>769</v>
      </c>
    </row>
    <row r="33" spans="2:23" x14ac:dyDescent="0.2">
      <c r="B33" s="465">
        <v>28</v>
      </c>
      <c r="C33" s="470" t="s">
        <v>770</v>
      </c>
      <c r="D33" s="465" t="s">
        <v>741</v>
      </c>
      <c r="E33" s="477"/>
      <c r="F33" s="465" t="s">
        <v>699</v>
      </c>
      <c r="G33" s="477"/>
      <c r="H33" s="466" t="s">
        <v>742</v>
      </c>
      <c r="I33" s="477"/>
      <c r="J33" s="466" t="s">
        <v>682</v>
      </c>
      <c r="K33" s="470"/>
      <c r="M33" s="472"/>
      <c r="N33" s="465" t="s">
        <v>699</v>
      </c>
      <c r="O33" s="472"/>
      <c r="Q33" s="472"/>
      <c r="R33" s="465" t="s">
        <v>699</v>
      </c>
      <c r="S33" s="472"/>
      <c r="U33" s="470"/>
      <c r="W33" s="475"/>
    </row>
    <row r="34" spans="2:23" x14ac:dyDescent="0.2">
      <c r="B34" s="465">
        <v>29</v>
      </c>
      <c r="C34" s="470" t="s">
        <v>770</v>
      </c>
      <c r="D34" s="465" t="s">
        <v>741</v>
      </c>
      <c r="E34" s="477"/>
      <c r="F34" s="465" t="s">
        <v>699</v>
      </c>
      <c r="G34" s="477"/>
      <c r="H34" s="466" t="s">
        <v>742</v>
      </c>
      <c r="I34" s="477"/>
      <c r="J34" s="466" t="s">
        <v>682</v>
      </c>
      <c r="K34" s="470"/>
      <c r="M34" s="472"/>
      <c r="N34" s="465" t="s">
        <v>699</v>
      </c>
      <c r="O34" s="472"/>
      <c r="Q34" s="472"/>
      <c r="R34" s="465" t="s">
        <v>699</v>
      </c>
      <c r="S34" s="472"/>
      <c r="U34" s="470"/>
      <c r="W34" s="475"/>
    </row>
    <row r="35" spans="2:23" x14ac:dyDescent="0.2">
      <c r="B35" s="465">
        <v>30</v>
      </c>
      <c r="C35" s="470" t="s">
        <v>770</v>
      </c>
      <c r="D35" s="465" t="s">
        <v>741</v>
      </c>
      <c r="E35" s="477"/>
      <c r="F35" s="465" t="s">
        <v>699</v>
      </c>
      <c r="G35" s="477"/>
      <c r="H35" s="466" t="s">
        <v>742</v>
      </c>
      <c r="I35" s="477"/>
      <c r="J35" s="466" t="s">
        <v>682</v>
      </c>
      <c r="K35" s="470"/>
      <c r="M35" s="472"/>
      <c r="N35" s="465" t="s">
        <v>699</v>
      </c>
      <c r="O35" s="472"/>
      <c r="Q35" s="472"/>
      <c r="R35" s="465" t="s">
        <v>699</v>
      </c>
      <c r="S35" s="472"/>
      <c r="U35" s="470"/>
      <c r="W35" s="475"/>
    </row>
    <row r="36" spans="2:23" x14ac:dyDescent="0.2">
      <c r="C36" s="478"/>
    </row>
    <row r="37" spans="2:23" x14ac:dyDescent="0.2">
      <c r="C37" s="479" t="s">
        <v>771</v>
      </c>
    </row>
    <row r="38" spans="2:23" x14ac:dyDescent="0.2">
      <c r="C38" s="479" t="s">
        <v>772</v>
      </c>
    </row>
    <row r="39" spans="2:23" x14ac:dyDescent="0.2">
      <c r="C39" s="479" t="s">
        <v>773</v>
      </c>
    </row>
    <row r="40" spans="2:23" x14ac:dyDescent="0.2">
      <c r="C40" s="479" t="s">
        <v>774</v>
      </c>
    </row>
    <row r="41" spans="2:23" x14ac:dyDescent="0.2">
      <c r="C41" s="467" t="s">
        <v>775</v>
      </c>
    </row>
    <row r="42" spans="2:23" x14ac:dyDescent="0.2">
      <c r="C42" s="467" t="s">
        <v>776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T106"/>
  <sheetViews>
    <sheetView view="pageBreakPreview" zoomScaleNormal="100" zoomScaleSheetLayoutView="100" workbookViewId="0">
      <selection sqref="A1:B2"/>
    </sheetView>
  </sheetViews>
  <sheetFormatPr defaultRowHeight="13.2" x14ac:dyDescent="0.2"/>
  <cols>
    <col min="1" max="2" width="2.44140625" style="2" customWidth="1"/>
    <col min="3" max="34" width="2.33203125" style="2" customWidth="1"/>
    <col min="35" max="40" width="2.21875" style="2" customWidth="1"/>
    <col min="41" max="42" width="12.6640625" style="2" customWidth="1"/>
    <col min="43" max="256" width="9" style="2"/>
    <col min="257" max="296" width="2.6640625" style="2" customWidth="1"/>
    <col min="297" max="512" width="9" style="2"/>
    <col min="513" max="552" width="2.6640625" style="2" customWidth="1"/>
    <col min="553" max="768" width="9" style="2"/>
    <col min="769" max="808" width="2.6640625" style="2" customWidth="1"/>
    <col min="809" max="1024" width="9" style="2"/>
    <col min="1025" max="1064" width="2.6640625" style="2" customWidth="1"/>
    <col min="1065" max="1280" width="9" style="2"/>
    <col min="1281" max="1320" width="2.6640625" style="2" customWidth="1"/>
    <col min="1321" max="1536" width="9" style="2"/>
    <col min="1537" max="1576" width="2.6640625" style="2" customWidth="1"/>
    <col min="1577" max="1792" width="9" style="2"/>
    <col min="1793" max="1832" width="2.6640625" style="2" customWidth="1"/>
    <col min="1833" max="2048" width="9" style="2"/>
    <col min="2049" max="2088" width="2.6640625" style="2" customWidth="1"/>
    <col min="2089" max="2304" width="9" style="2"/>
    <col min="2305" max="2344" width="2.6640625" style="2" customWidth="1"/>
    <col min="2345" max="2560" width="9" style="2"/>
    <col min="2561" max="2600" width="2.6640625" style="2" customWidth="1"/>
    <col min="2601" max="2816" width="9" style="2"/>
    <col min="2817" max="2856" width="2.6640625" style="2" customWidth="1"/>
    <col min="2857" max="3072" width="9" style="2"/>
    <col min="3073" max="3112" width="2.6640625" style="2" customWidth="1"/>
    <col min="3113" max="3328" width="9" style="2"/>
    <col min="3329" max="3368" width="2.6640625" style="2" customWidth="1"/>
    <col min="3369" max="3584" width="9" style="2"/>
    <col min="3585" max="3624" width="2.6640625" style="2" customWidth="1"/>
    <col min="3625" max="3840" width="9" style="2"/>
    <col min="3841" max="3880" width="2.6640625" style="2" customWidth="1"/>
    <col min="3881" max="4096" width="9" style="2"/>
    <col min="4097" max="4136" width="2.6640625" style="2" customWidth="1"/>
    <col min="4137" max="4352" width="9" style="2"/>
    <col min="4353" max="4392" width="2.6640625" style="2" customWidth="1"/>
    <col min="4393" max="4608" width="9" style="2"/>
    <col min="4609" max="4648" width="2.6640625" style="2" customWidth="1"/>
    <col min="4649" max="4864" width="9" style="2"/>
    <col min="4865" max="4904" width="2.6640625" style="2" customWidth="1"/>
    <col min="4905" max="5120" width="9" style="2"/>
    <col min="5121" max="5160" width="2.6640625" style="2" customWidth="1"/>
    <col min="5161" max="5376" width="9" style="2"/>
    <col min="5377" max="5416" width="2.6640625" style="2" customWidth="1"/>
    <col min="5417" max="5632" width="9" style="2"/>
    <col min="5633" max="5672" width="2.6640625" style="2" customWidth="1"/>
    <col min="5673" max="5888" width="9" style="2"/>
    <col min="5889" max="5928" width="2.6640625" style="2" customWidth="1"/>
    <col min="5929" max="6144" width="9" style="2"/>
    <col min="6145" max="6184" width="2.6640625" style="2" customWidth="1"/>
    <col min="6185" max="6400" width="9" style="2"/>
    <col min="6401" max="6440" width="2.6640625" style="2" customWidth="1"/>
    <col min="6441" max="6656" width="9" style="2"/>
    <col min="6657" max="6696" width="2.6640625" style="2" customWidth="1"/>
    <col min="6697" max="6912" width="9" style="2"/>
    <col min="6913" max="6952" width="2.6640625" style="2" customWidth="1"/>
    <col min="6953" max="7168" width="9" style="2"/>
    <col min="7169" max="7208" width="2.6640625" style="2" customWidth="1"/>
    <col min="7209" max="7424" width="9" style="2"/>
    <col min="7425" max="7464" width="2.6640625" style="2" customWidth="1"/>
    <col min="7465" max="7680" width="9" style="2"/>
    <col min="7681" max="7720" width="2.6640625" style="2" customWidth="1"/>
    <col min="7721" max="7936" width="9" style="2"/>
    <col min="7937" max="7976" width="2.6640625" style="2" customWidth="1"/>
    <col min="7977" max="8192" width="9" style="2"/>
    <col min="8193" max="8232" width="2.6640625" style="2" customWidth="1"/>
    <col min="8233" max="8448" width="9" style="2"/>
    <col min="8449" max="8488" width="2.6640625" style="2" customWidth="1"/>
    <col min="8489" max="8704" width="9" style="2"/>
    <col min="8705" max="8744" width="2.6640625" style="2" customWidth="1"/>
    <col min="8745" max="8960" width="9" style="2"/>
    <col min="8961" max="9000" width="2.6640625" style="2" customWidth="1"/>
    <col min="9001" max="9216" width="9" style="2"/>
    <col min="9217" max="9256" width="2.6640625" style="2" customWidth="1"/>
    <col min="9257" max="9472" width="9" style="2"/>
    <col min="9473" max="9512" width="2.6640625" style="2" customWidth="1"/>
    <col min="9513" max="9728" width="9" style="2"/>
    <col min="9729" max="9768" width="2.6640625" style="2" customWidth="1"/>
    <col min="9769" max="9984" width="9" style="2"/>
    <col min="9985" max="10024" width="2.6640625" style="2" customWidth="1"/>
    <col min="10025" max="10240" width="9" style="2"/>
    <col min="10241" max="10280" width="2.6640625" style="2" customWidth="1"/>
    <col min="10281" max="10496" width="9" style="2"/>
    <col min="10497" max="10536" width="2.6640625" style="2" customWidth="1"/>
    <col min="10537" max="10752" width="9" style="2"/>
    <col min="10753" max="10792" width="2.6640625" style="2" customWidth="1"/>
    <col min="10793" max="11008" width="9" style="2"/>
    <col min="11009" max="11048" width="2.6640625" style="2" customWidth="1"/>
    <col min="11049" max="11264" width="9" style="2"/>
    <col min="11265" max="11304" width="2.6640625" style="2" customWidth="1"/>
    <col min="11305" max="11520" width="9" style="2"/>
    <col min="11521" max="11560" width="2.6640625" style="2" customWidth="1"/>
    <col min="11561" max="11776" width="9" style="2"/>
    <col min="11777" max="11816" width="2.6640625" style="2" customWidth="1"/>
    <col min="11817" max="12032" width="9" style="2"/>
    <col min="12033" max="12072" width="2.6640625" style="2" customWidth="1"/>
    <col min="12073" max="12288" width="9" style="2"/>
    <col min="12289" max="12328" width="2.6640625" style="2" customWidth="1"/>
    <col min="12329" max="12544" width="9" style="2"/>
    <col min="12545" max="12584" width="2.6640625" style="2" customWidth="1"/>
    <col min="12585" max="12800" width="9" style="2"/>
    <col min="12801" max="12840" width="2.6640625" style="2" customWidth="1"/>
    <col min="12841" max="13056" width="9" style="2"/>
    <col min="13057" max="13096" width="2.6640625" style="2" customWidth="1"/>
    <col min="13097" max="13312" width="9" style="2"/>
    <col min="13313" max="13352" width="2.6640625" style="2" customWidth="1"/>
    <col min="13353" max="13568" width="9" style="2"/>
    <col min="13569" max="13608" width="2.6640625" style="2" customWidth="1"/>
    <col min="13609" max="13824" width="9" style="2"/>
    <col min="13825" max="13864" width="2.6640625" style="2" customWidth="1"/>
    <col min="13865" max="14080" width="9" style="2"/>
    <col min="14081" max="14120" width="2.6640625" style="2" customWidth="1"/>
    <col min="14121" max="14336" width="9" style="2"/>
    <col min="14337" max="14376" width="2.6640625" style="2" customWidth="1"/>
    <col min="14377" max="14592" width="9" style="2"/>
    <col min="14593" max="14632" width="2.6640625" style="2" customWidth="1"/>
    <col min="14633" max="14848" width="9" style="2"/>
    <col min="14849" max="14888" width="2.6640625" style="2" customWidth="1"/>
    <col min="14889" max="15104" width="9" style="2"/>
    <col min="15105" max="15144" width="2.6640625" style="2" customWidth="1"/>
    <col min="15145" max="15360" width="9" style="2"/>
    <col min="15361" max="15400" width="2.6640625" style="2" customWidth="1"/>
    <col min="15401" max="15616" width="9" style="2"/>
    <col min="15617" max="15656" width="2.6640625" style="2" customWidth="1"/>
    <col min="15657" max="15872" width="9" style="2"/>
    <col min="15873" max="15912" width="2.6640625" style="2" customWidth="1"/>
    <col min="15913" max="16128" width="9" style="2"/>
    <col min="16129" max="16168" width="2.6640625" style="2" customWidth="1"/>
    <col min="16169" max="16384" width="9" style="2"/>
  </cols>
  <sheetData>
    <row r="1" spans="1:40" ht="13.2" customHeight="1" x14ac:dyDescent="0.2">
      <c r="A1" s="531" t="s">
        <v>673</v>
      </c>
      <c r="B1" s="531"/>
      <c r="C1" s="532" t="s">
        <v>72</v>
      </c>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row>
    <row r="2" spans="1:40" ht="13.2" customHeight="1" x14ac:dyDescent="0.2">
      <c r="A2" s="531"/>
      <c r="B2" s="531"/>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row>
    <row r="3" spans="1:40" ht="17.25" customHeight="1" x14ac:dyDescent="0.2">
      <c r="B3" s="4" t="s">
        <v>594</v>
      </c>
    </row>
    <row r="4" spans="1:40" ht="17.25" customHeight="1" x14ac:dyDescent="0.2">
      <c r="C4" s="549">
        <v>1</v>
      </c>
      <c r="D4" s="551"/>
      <c r="E4" s="540" t="s">
        <v>157</v>
      </c>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2"/>
      <c r="AI4" s="549"/>
      <c r="AJ4" s="550"/>
      <c r="AK4" s="550"/>
      <c r="AL4" s="550"/>
      <c r="AM4" s="550"/>
      <c r="AN4" s="551"/>
    </row>
    <row r="5" spans="1:40" ht="17.25" customHeight="1" x14ac:dyDescent="0.2">
      <c r="C5" s="552"/>
      <c r="D5" s="554"/>
      <c r="E5" s="546"/>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8"/>
      <c r="AI5" s="552"/>
      <c r="AJ5" s="553"/>
      <c r="AK5" s="553"/>
      <c r="AL5" s="553"/>
      <c r="AM5" s="553"/>
      <c r="AN5" s="554"/>
    </row>
    <row r="6" spans="1:40" ht="10.5" customHeight="1" x14ac:dyDescent="0.2"/>
    <row r="7" spans="1:40" ht="17.25" customHeight="1" x14ac:dyDescent="0.2">
      <c r="B7" s="4" t="s">
        <v>638</v>
      </c>
    </row>
    <row r="8" spans="1:40" ht="17.25" customHeight="1" x14ac:dyDescent="0.2">
      <c r="B8" s="4"/>
      <c r="C8" s="861" t="s">
        <v>500</v>
      </c>
      <c r="D8" s="861"/>
      <c r="E8" s="861"/>
      <c r="F8" s="861"/>
      <c r="G8" s="861"/>
      <c r="H8" s="861"/>
      <c r="I8" s="861"/>
      <c r="J8" s="861"/>
      <c r="K8" s="861"/>
      <c r="L8" s="861"/>
      <c r="M8" s="861"/>
      <c r="N8" s="861"/>
      <c r="O8" s="861"/>
      <c r="P8" s="861"/>
      <c r="Q8" s="861"/>
      <c r="R8" s="861"/>
      <c r="S8" s="861"/>
      <c r="T8" s="861"/>
      <c r="U8" s="861"/>
      <c r="V8" s="861"/>
      <c r="W8" s="861"/>
      <c r="X8" s="861"/>
      <c r="Y8" s="861"/>
      <c r="Z8" s="861"/>
      <c r="AA8" s="861"/>
      <c r="AB8" s="861"/>
      <c r="AC8" s="861"/>
      <c r="AD8" s="861"/>
      <c r="AE8" s="861"/>
      <c r="AF8" s="861"/>
      <c r="AG8" s="861"/>
      <c r="AH8" s="861"/>
      <c r="AI8" s="861"/>
      <c r="AJ8" s="861"/>
      <c r="AK8" s="861"/>
      <c r="AL8" s="861"/>
      <c r="AM8" s="861"/>
      <c r="AN8" s="861"/>
    </row>
    <row r="9" spans="1:40" ht="17.25" customHeight="1" x14ac:dyDescent="0.2">
      <c r="B9" s="4"/>
      <c r="C9" s="861"/>
      <c r="D9" s="861"/>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1"/>
      <c r="AG9" s="861"/>
      <c r="AH9" s="861"/>
      <c r="AI9" s="861"/>
      <c r="AJ9" s="861"/>
      <c r="AK9" s="861"/>
      <c r="AL9" s="861"/>
      <c r="AM9" s="861"/>
      <c r="AN9" s="861"/>
    </row>
    <row r="10" spans="1:40" ht="10.199999999999999" customHeight="1" x14ac:dyDescent="0.2">
      <c r="C10" s="7"/>
      <c r="D10" s="7"/>
      <c r="E10" s="7"/>
      <c r="F10" s="7"/>
      <c r="G10" s="7"/>
      <c r="H10" s="7"/>
      <c r="I10" s="7"/>
      <c r="J10" s="7"/>
      <c r="K10" s="7"/>
      <c r="L10" s="7"/>
      <c r="M10" s="7"/>
      <c r="N10" s="7"/>
      <c r="O10" s="7"/>
      <c r="P10" s="7"/>
      <c r="Q10" s="7"/>
      <c r="R10" s="7"/>
      <c r="S10" s="7"/>
      <c r="T10" s="7"/>
      <c r="U10" s="8"/>
      <c r="V10" s="8"/>
      <c r="W10" s="8"/>
      <c r="X10" s="8"/>
      <c r="Y10" s="8"/>
      <c r="Z10" s="8"/>
      <c r="AA10" s="8"/>
      <c r="AB10" s="8"/>
      <c r="AC10" s="8"/>
      <c r="AD10" s="8"/>
      <c r="AE10" s="8"/>
      <c r="AF10" s="8"/>
      <c r="AG10" s="8"/>
      <c r="AH10" s="8"/>
      <c r="AI10" s="8"/>
      <c r="AJ10" s="8"/>
      <c r="AK10" s="8"/>
      <c r="AL10" s="8"/>
      <c r="AM10" s="8"/>
      <c r="AN10" s="8"/>
    </row>
    <row r="11" spans="1:40" ht="17.25" customHeight="1" x14ac:dyDescent="0.2">
      <c r="C11" s="2" t="s">
        <v>80</v>
      </c>
    </row>
    <row r="12" spans="1:40" ht="16.8" customHeight="1" x14ac:dyDescent="0.2">
      <c r="C12" s="549">
        <v>1</v>
      </c>
      <c r="D12" s="551"/>
      <c r="E12" s="540" t="s">
        <v>81</v>
      </c>
      <c r="F12" s="541"/>
      <c r="G12" s="541"/>
      <c r="H12" s="541"/>
      <c r="I12" s="541"/>
      <c r="J12" s="541"/>
      <c r="K12" s="541"/>
      <c r="L12" s="541"/>
      <c r="M12" s="541"/>
      <c r="N12" s="541"/>
      <c r="O12" s="541"/>
      <c r="P12" s="541"/>
      <c r="Q12" s="541"/>
      <c r="R12" s="541"/>
      <c r="S12" s="541"/>
      <c r="T12" s="541"/>
      <c r="U12" s="541"/>
      <c r="V12" s="541"/>
      <c r="W12" s="541"/>
      <c r="X12" s="541"/>
      <c r="Y12" s="541"/>
      <c r="Z12" s="542"/>
      <c r="AA12" s="540" t="s">
        <v>595</v>
      </c>
      <c r="AB12" s="541"/>
      <c r="AC12" s="541"/>
      <c r="AD12" s="541"/>
      <c r="AE12" s="541"/>
      <c r="AF12" s="541"/>
      <c r="AG12" s="541"/>
      <c r="AH12" s="541"/>
      <c r="AI12" s="541"/>
      <c r="AJ12" s="541"/>
      <c r="AK12" s="541"/>
      <c r="AL12" s="541"/>
      <c r="AM12" s="541"/>
      <c r="AN12" s="542"/>
    </row>
    <row r="13" spans="1:40" ht="16.8" customHeight="1" x14ac:dyDescent="0.2">
      <c r="C13" s="569"/>
      <c r="D13" s="570"/>
      <c r="E13" s="543"/>
      <c r="F13" s="544"/>
      <c r="G13" s="544"/>
      <c r="H13" s="544"/>
      <c r="I13" s="544"/>
      <c r="J13" s="544"/>
      <c r="K13" s="544"/>
      <c r="L13" s="544"/>
      <c r="M13" s="544"/>
      <c r="N13" s="544"/>
      <c r="O13" s="544"/>
      <c r="P13" s="544"/>
      <c r="Q13" s="544"/>
      <c r="R13" s="544"/>
      <c r="S13" s="544"/>
      <c r="T13" s="544"/>
      <c r="U13" s="544"/>
      <c r="V13" s="544"/>
      <c r="W13" s="544"/>
      <c r="X13" s="544"/>
      <c r="Y13" s="544"/>
      <c r="Z13" s="545"/>
      <c r="AA13" s="546"/>
      <c r="AB13" s="547"/>
      <c r="AC13" s="547"/>
      <c r="AD13" s="547"/>
      <c r="AE13" s="547"/>
      <c r="AF13" s="547"/>
      <c r="AG13" s="547"/>
      <c r="AH13" s="547"/>
      <c r="AI13" s="547"/>
      <c r="AJ13" s="547"/>
      <c r="AK13" s="547"/>
      <c r="AL13" s="547"/>
      <c r="AM13" s="547"/>
      <c r="AN13" s="548"/>
    </row>
    <row r="14" spans="1:40" ht="16.8" customHeight="1" x14ac:dyDescent="0.2">
      <c r="C14" s="569"/>
      <c r="D14" s="570"/>
      <c r="E14" s="543"/>
      <c r="F14" s="544"/>
      <c r="G14" s="544"/>
      <c r="H14" s="544"/>
      <c r="I14" s="544"/>
      <c r="J14" s="544"/>
      <c r="K14" s="544"/>
      <c r="L14" s="544"/>
      <c r="M14" s="544"/>
      <c r="N14" s="544"/>
      <c r="O14" s="544"/>
      <c r="P14" s="544"/>
      <c r="Q14" s="544"/>
      <c r="R14" s="544"/>
      <c r="S14" s="544"/>
      <c r="T14" s="544"/>
      <c r="U14" s="544"/>
      <c r="V14" s="544"/>
      <c r="W14" s="544"/>
      <c r="X14" s="544"/>
      <c r="Y14" s="544"/>
      <c r="Z14" s="545"/>
      <c r="AA14" s="540" t="s">
        <v>596</v>
      </c>
      <c r="AB14" s="541"/>
      <c r="AC14" s="541"/>
      <c r="AD14" s="541"/>
      <c r="AE14" s="541"/>
      <c r="AF14" s="541"/>
      <c r="AG14" s="541"/>
      <c r="AH14" s="541"/>
      <c r="AI14" s="541"/>
      <c r="AJ14" s="541"/>
      <c r="AK14" s="541"/>
      <c r="AL14" s="541"/>
      <c r="AM14" s="541"/>
      <c r="AN14" s="542"/>
    </row>
    <row r="15" spans="1:40" ht="16.8" customHeight="1" x14ac:dyDescent="0.2">
      <c r="C15" s="552"/>
      <c r="D15" s="554"/>
      <c r="E15" s="546"/>
      <c r="F15" s="547"/>
      <c r="G15" s="547"/>
      <c r="H15" s="547"/>
      <c r="I15" s="547"/>
      <c r="J15" s="547"/>
      <c r="K15" s="547"/>
      <c r="L15" s="547"/>
      <c r="M15" s="547"/>
      <c r="N15" s="547"/>
      <c r="O15" s="547"/>
      <c r="P15" s="547"/>
      <c r="Q15" s="547"/>
      <c r="R15" s="547"/>
      <c r="S15" s="547"/>
      <c r="T15" s="547"/>
      <c r="U15" s="547"/>
      <c r="V15" s="547"/>
      <c r="W15" s="547"/>
      <c r="X15" s="547"/>
      <c r="Y15" s="547"/>
      <c r="Z15" s="548"/>
      <c r="AA15" s="546"/>
      <c r="AB15" s="547"/>
      <c r="AC15" s="547"/>
      <c r="AD15" s="547"/>
      <c r="AE15" s="547"/>
      <c r="AF15" s="547"/>
      <c r="AG15" s="547"/>
      <c r="AH15" s="547"/>
      <c r="AI15" s="547"/>
      <c r="AJ15" s="547"/>
      <c r="AK15" s="547"/>
      <c r="AL15" s="547"/>
      <c r="AM15" s="547"/>
      <c r="AN15" s="548"/>
    </row>
    <row r="16" spans="1:40" ht="17.25" customHeight="1" x14ac:dyDescent="0.2">
      <c r="E16" s="616" t="s">
        <v>118</v>
      </c>
      <c r="F16" s="616"/>
      <c r="G16" s="616"/>
      <c r="H16" s="616"/>
      <c r="I16" s="616"/>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16"/>
      <c r="AG16" s="616"/>
      <c r="AH16" s="616"/>
      <c r="AI16" s="616"/>
      <c r="AJ16" s="616"/>
      <c r="AK16" s="616"/>
      <c r="AL16" s="616"/>
      <c r="AM16" s="616"/>
      <c r="AN16" s="616"/>
    </row>
    <row r="17" spans="3:46" ht="17.25" customHeight="1" x14ac:dyDescent="0.2">
      <c r="E17" s="856"/>
      <c r="F17" s="856"/>
      <c r="G17" s="856"/>
      <c r="H17" s="856"/>
      <c r="I17" s="856"/>
      <c r="J17" s="856"/>
      <c r="K17" s="856"/>
      <c r="L17" s="856"/>
      <c r="M17" s="856"/>
      <c r="N17" s="856"/>
      <c r="O17" s="856"/>
      <c r="P17" s="856"/>
      <c r="Q17" s="856"/>
      <c r="R17" s="856"/>
      <c r="S17" s="856"/>
      <c r="T17" s="856"/>
      <c r="U17" s="856"/>
      <c r="V17" s="856"/>
      <c r="W17" s="856"/>
      <c r="X17" s="856"/>
      <c r="Y17" s="856"/>
      <c r="Z17" s="856"/>
      <c r="AA17" s="856"/>
      <c r="AB17" s="856"/>
      <c r="AC17" s="856"/>
      <c r="AD17" s="856"/>
      <c r="AE17" s="856"/>
      <c r="AF17" s="856"/>
      <c r="AG17" s="856"/>
      <c r="AH17" s="856"/>
      <c r="AI17" s="856"/>
      <c r="AJ17" s="856"/>
      <c r="AK17" s="856"/>
      <c r="AL17" s="856"/>
      <c r="AM17" s="856"/>
      <c r="AN17" s="856"/>
    </row>
    <row r="18" spans="3:46" ht="17.25" customHeight="1" x14ac:dyDescent="0.2">
      <c r="C18" s="612">
        <v>2</v>
      </c>
      <c r="D18" s="612"/>
      <c r="E18" s="540" t="s">
        <v>82</v>
      </c>
      <c r="F18" s="541"/>
      <c r="G18" s="541"/>
      <c r="H18" s="541"/>
      <c r="I18" s="541"/>
      <c r="J18" s="541"/>
      <c r="K18" s="541"/>
      <c r="L18" s="541"/>
      <c r="M18" s="541"/>
      <c r="N18" s="541"/>
      <c r="O18" s="541"/>
      <c r="P18" s="541"/>
      <c r="Q18" s="541"/>
      <c r="R18" s="541"/>
      <c r="S18" s="541"/>
      <c r="T18" s="541"/>
      <c r="U18" s="541"/>
      <c r="V18" s="541"/>
      <c r="W18" s="541"/>
      <c r="X18" s="541"/>
      <c r="Y18" s="541"/>
      <c r="Z18" s="542"/>
      <c r="AA18" s="540" t="s">
        <v>597</v>
      </c>
      <c r="AB18" s="541"/>
      <c r="AC18" s="541"/>
      <c r="AD18" s="541"/>
      <c r="AE18" s="541"/>
      <c r="AF18" s="541"/>
      <c r="AG18" s="541"/>
      <c r="AH18" s="541"/>
      <c r="AI18" s="541"/>
      <c r="AJ18" s="541"/>
      <c r="AK18" s="541"/>
      <c r="AL18" s="541"/>
      <c r="AM18" s="541"/>
      <c r="AN18" s="542"/>
    </row>
    <row r="19" spans="3:46" ht="17.25" customHeight="1" x14ac:dyDescent="0.2">
      <c r="C19" s="612"/>
      <c r="D19" s="612"/>
      <c r="E19" s="543"/>
      <c r="F19" s="544"/>
      <c r="G19" s="544"/>
      <c r="H19" s="544"/>
      <c r="I19" s="544"/>
      <c r="J19" s="544"/>
      <c r="K19" s="544"/>
      <c r="L19" s="544"/>
      <c r="M19" s="544"/>
      <c r="N19" s="544"/>
      <c r="O19" s="544"/>
      <c r="P19" s="544"/>
      <c r="Q19" s="544"/>
      <c r="R19" s="544"/>
      <c r="S19" s="544"/>
      <c r="T19" s="544"/>
      <c r="U19" s="544"/>
      <c r="V19" s="544"/>
      <c r="W19" s="544"/>
      <c r="X19" s="544"/>
      <c r="Y19" s="544"/>
      <c r="Z19" s="545"/>
      <c r="AA19" s="546"/>
      <c r="AB19" s="547"/>
      <c r="AC19" s="547"/>
      <c r="AD19" s="547"/>
      <c r="AE19" s="547"/>
      <c r="AF19" s="547"/>
      <c r="AG19" s="547"/>
      <c r="AH19" s="547"/>
      <c r="AI19" s="547"/>
      <c r="AJ19" s="547"/>
      <c r="AK19" s="547"/>
      <c r="AL19" s="547"/>
      <c r="AM19" s="547"/>
      <c r="AN19" s="548"/>
    </row>
    <row r="20" spans="3:46" ht="17.25" customHeight="1" x14ac:dyDescent="0.2">
      <c r="C20" s="612"/>
      <c r="D20" s="612"/>
      <c r="E20" s="543"/>
      <c r="F20" s="544"/>
      <c r="G20" s="544"/>
      <c r="H20" s="544"/>
      <c r="I20" s="544"/>
      <c r="J20" s="544"/>
      <c r="K20" s="544"/>
      <c r="L20" s="544"/>
      <c r="M20" s="544"/>
      <c r="N20" s="544"/>
      <c r="O20" s="544"/>
      <c r="P20" s="544"/>
      <c r="Q20" s="544"/>
      <c r="R20" s="544"/>
      <c r="S20" s="544"/>
      <c r="T20" s="544"/>
      <c r="U20" s="544"/>
      <c r="V20" s="544"/>
      <c r="W20" s="544"/>
      <c r="X20" s="544"/>
      <c r="Y20" s="544"/>
      <c r="Z20" s="545"/>
      <c r="AA20" s="540" t="s">
        <v>598</v>
      </c>
      <c r="AB20" s="541"/>
      <c r="AC20" s="541"/>
      <c r="AD20" s="541"/>
      <c r="AE20" s="541"/>
      <c r="AF20" s="541"/>
      <c r="AG20" s="541"/>
      <c r="AH20" s="541"/>
      <c r="AI20" s="541"/>
      <c r="AJ20" s="541"/>
      <c r="AK20" s="541"/>
      <c r="AL20" s="541"/>
      <c r="AM20" s="541"/>
      <c r="AN20" s="542"/>
    </row>
    <row r="21" spans="3:46" ht="16.8" customHeight="1" x14ac:dyDescent="0.2">
      <c r="C21" s="612"/>
      <c r="D21" s="612"/>
      <c r="E21" s="546"/>
      <c r="F21" s="547"/>
      <c r="G21" s="547"/>
      <c r="H21" s="547"/>
      <c r="I21" s="547"/>
      <c r="J21" s="547"/>
      <c r="K21" s="547"/>
      <c r="L21" s="547"/>
      <c r="M21" s="547"/>
      <c r="N21" s="547"/>
      <c r="O21" s="547"/>
      <c r="P21" s="547"/>
      <c r="Q21" s="547"/>
      <c r="R21" s="547"/>
      <c r="S21" s="547"/>
      <c r="T21" s="547"/>
      <c r="U21" s="547"/>
      <c r="V21" s="547"/>
      <c r="W21" s="547"/>
      <c r="X21" s="547"/>
      <c r="Y21" s="547"/>
      <c r="Z21" s="548"/>
      <c r="AA21" s="546"/>
      <c r="AB21" s="547"/>
      <c r="AC21" s="547"/>
      <c r="AD21" s="547"/>
      <c r="AE21" s="547"/>
      <c r="AF21" s="547"/>
      <c r="AG21" s="547"/>
      <c r="AH21" s="547"/>
      <c r="AI21" s="547"/>
      <c r="AJ21" s="547"/>
      <c r="AK21" s="547"/>
      <c r="AL21" s="547"/>
      <c r="AM21" s="547"/>
      <c r="AN21" s="548"/>
    </row>
    <row r="22" spans="3:46" ht="17.25" customHeight="1" x14ac:dyDescent="0.2">
      <c r="C22" s="9"/>
      <c r="D22" s="9"/>
      <c r="E22" s="616" t="s">
        <v>119</v>
      </c>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6"/>
      <c r="AM22" s="616"/>
      <c r="AN22" s="616"/>
    </row>
    <row r="23" spans="3:46" ht="17.25" customHeight="1" x14ac:dyDescent="0.2">
      <c r="C23" s="10"/>
      <c r="D23" s="10"/>
      <c r="E23" s="860"/>
      <c r="F23" s="860"/>
      <c r="G23" s="860"/>
      <c r="H23" s="860"/>
      <c r="I23" s="860"/>
      <c r="J23" s="860"/>
      <c r="K23" s="860"/>
      <c r="L23" s="860"/>
      <c r="M23" s="860"/>
      <c r="N23" s="860"/>
      <c r="O23" s="860"/>
      <c r="P23" s="860"/>
      <c r="Q23" s="860"/>
      <c r="R23" s="860"/>
      <c r="S23" s="860"/>
      <c r="T23" s="860"/>
      <c r="U23" s="860"/>
      <c r="V23" s="860"/>
      <c r="W23" s="860"/>
      <c r="X23" s="860"/>
      <c r="Y23" s="860"/>
      <c r="Z23" s="860"/>
      <c r="AA23" s="860"/>
      <c r="AB23" s="860"/>
      <c r="AC23" s="860"/>
      <c r="AD23" s="860"/>
      <c r="AE23" s="860"/>
      <c r="AF23" s="860"/>
      <c r="AG23" s="860"/>
      <c r="AH23" s="860"/>
      <c r="AI23" s="860"/>
      <c r="AJ23" s="860"/>
      <c r="AK23" s="860"/>
      <c r="AL23" s="860"/>
      <c r="AM23" s="860"/>
      <c r="AN23" s="860"/>
      <c r="AO23" s="11"/>
    </row>
    <row r="24" spans="3:46" ht="16.8" customHeight="1" x14ac:dyDescent="0.2">
      <c r="C24" s="612">
        <v>3</v>
      </c>
      <c r="D24" s="612"/>
      <c r="E24" s="540" t="s">
        <v>233</v>
      </c>
      <c r="F24" s="541"/>
      <c r="G24" s="541"/>
      <c r="H24" s="541"/>
      <c r="I24" s="541"/>
      <c r="J24" s="541"/>
      <c r="K24" s="541"/>
      <c r="L24" s="541"/>
      <c r="M24" s="541"/>
      <c r="N24" s="541"/>
      <c r="O24" s="541"/>
      <c r="P24" s="541"/>
      <c r="Q24" s="541"/>
      <c r="R24" s="541"/>
      <c r="S24" s="541"/>
      <c r="T24" s="541"/>
      <c r="U24" s="541"/>
      <c r="V24" s="541"/>
      <c r="W24" s="541"/>
      <c r="X24" s="541"/>
      <c r="Y24" s="541"/>
      <c r="Z24" s="542"/>
      <c r="AA24" s="540" t="s">
        <v>599</v>
      </c>
      <c r="AB24" s="541"/>
      <c r="AC24" s="541"/>
      <c r="AD24" s="541"/>
      <c r="AE24" s="541"/>
      <c r="AF24" s="541"/>
      <c r="AG24" s="541"/>
      <c r="AH24" s="541"/>
      <c r="AI24" s="541"/>
      <c r="AJ24" s="541"/>
      <c r="AK24" s="541"/>
      <c r="AL24" s="541"/>
      <c r="AM24" s="541"/>
      <c r="AN24" s="542"/>
    </row>
    <row r="25" spans="3:46" ht="16.8" customHeight="1" x14ac:dyDescent="0.2">
      <c r="C25" s="612"/>
      <c r="D25" s="612"/>
      <c r="E25" s="543"/>
      <c r="F25" s="544"/>
      <c r="G25" s="544"/>
      <c r="H25" s="544"/>
      <c r="I25" s="544"/>
      <c r="J25" s="544"/>
      <c r="K25" s="544"/>
      <c r="L25" s="544"/>
      <c r="M25" s="544"/>
      <c r="N25" s="544"/>
      <c r="O25" s="544"/>
      <c r="P25" s="544"/>
      <c r="Q25" s="544"/>
      <c r="R25" s="544"/>
      <c r="S25" s="544"/>
      <c r="T25" s="544"/>
      <c r="U25" s="544"/>
      <c r="V25" s="544"/>
      <c r="W25" s="544"/>
      <c r="X25" s="544"/>
      <c r="Y25" s="544"/>
      <c r="Z25" s="545"/>
      <c r="AA25" s="543"/>
      <c r="AB25" s="544"/>
      <c r="AC25" s="544"/>
      <c r="AD25" s="544"/>
      <c r="AE25" s="544"/>
      <c r="AF25" s="544"/>
      <c r="AG25" s="544"/>
      <c r="AH25" s="544"/>
      <c r="AI25" s="544"/>
      <c r="AJ25" s="544"/>
      <c r="AK25" s="544"/>
      <c r="AL25" s="544"/>
      <c r="AM25" s="544"/>
      <c r="AN25" s="545"/>
      <c r="AO25" s="543"/>
      <c r="AP25" s="583"/>
      <c r="AQ25" s="583"/>
      <c r="AR25" s="583"/>
      <c r="AS25" s="583"/>
      <c r="AT25" s="583"/>
    </row>
    <row r="26" spans="3:46" ht="16.8" customHeight="1" x14ac:dyDescent="0.2">
      <c r="C26" s="612"/>
      <c r="D26" s="612"/>
      <c r="E26" s="543"/>
      <c r="F26" s="544"/>
      <c r="G26" s="544"/>
      <c r="H26" s="544"/>
      <c r="I26" s="544"/>
      <c r="J26" s="544"/>
      <c r="K26" s="544"/>
      <c r="L26" s="544"/>
      <c r="M26" s="544"/>
      <c r="N26" s="544"/>
      <c r="O26" s="544"/>
      <c r="P26" s="544"/>
      <c r="Q26" s="544"/>
      <c r="R26" s="544"/>
      <c r="S26" s="544"/>
      <c r="T26" s="544"/>
      <c r="U26" s="544"/>
      <c r="V26" s="544"/>
      <c r="W26" s="544"/>
      <c r="X26" s="544"/>
      <c r="Y26" s="544"/>
      <c r="Z26" s="545"/>
      <c r="AA26" s="543"/>
      <c r="AB26" s="544"/>
      <c r="AC26" s="544"/>
      <c r="AD26" s="544"/>
      <c r="AE26" s="544"/>
      <c r="AF26" s="544"/>
      <c r="AG26" s="544"/>
      <c r="AH26" s="544"/>
      <c r="AI26" s="544"/>
      <c r="AJ26" s="544"/>
      <c r="AK26" s="544"/>
      <c r="AL26" s="544"/>
      <c r="AM26" s="544"/>
      <c r="AN26" s="545"/>
      <c r="AO26" s="258"/>
      <c r="AP26" s="260"/>
      <c r="AQ26" s="260"/>
      <c r="AR26" s="260"/>
      <c r="AS26" s="260"/>
      <c r="AT26" s="260"/>
    </row>
    <row r="27" spans="3:46" ht="16.8" customHeight="1" x14ac:dyDescent="0.2">
      <c r="C27" s="612"/>
      <c r="D27" s="612"/>
      <c r="E27" s="543"/>
      <c r="F27" s="544"/>
      <c r="G27" s="544"/>
      <c r="H27" s="544"/>
      <c r="I27" s="544"/>
      <c r="J27" s="544"/>
      <c r="K27" s="544"/>
      <c r="L27" s="544"/>
      <c r="M27" s="544"/>
      <c r="N27" s="544"/>
      <c r="O27" s="544"/>
      <c r="P27" s="544"/>
      <c r="Q27" s="544"/>
      <c r="R27" s="544"/>
      <c r="S27" s="544"/>
      <c r="T27" s="544"/>
      <c r="U27" s="544"/>
      <c r="V27" s="544"/>
      <c r="W27" s="544"/>
      <c r="X27" s="544"/>
      <c r="Y27" s="544"/>
      <c r="Z27" s="545"/>
      <c r="AA27" s="543"/>
      <c r="AB27" s="544"/>
      <c r="AC27" s="544"/>
      <c r="AD27" s="544"/>
      <c r="AE27" s="544"/>
      <c r="AF27" s="544"/>
      <c r="AG27" s="544"/>
      <c r="AH27" s="544"/>
      <c r="AI27" s="544"/>
      <c r="AJ27" s="544"/>
      <c r="AK27" s="544"/>
      <c r="AL27" s="544"/>
      <c r="AM27" s="544"/>
      <c r="AN27" s="545"/>
      <c r="AO27" s="258"/>
      <c r="AP27" s="260"/>
      <c r="AQ27" s="260"/>
      <c r="AR27" s="260"/>
      <c r="AS27" s="260"/>
      <c r="AT27" s="260"/>
    </row>
    <row r="28" spans="3:46" ht="16.8" customHeight="1" x14ac:dyDescent="0.2">
      <c r="C28" s="612"/>
      <c r="D28" s="612"/>
      <c r="E28" s="543"/>
      <c r="F28" s="544"/>
      <c r="G28" s="544"/>
      <c r="H28" s="544"/>
      <c r="I28" s="544"/>
      <c r="J28" s="544"/>
      <c r="K28" s="544"/>
      <c r="L28" s="544"/>
      <c r="M28" s="544"/>
      <c r="N28" s="544"/>
      <c r="O28" s="544"/>
      <c r="P28" s="544"/>
      <c r="Q28" s="544"/>
      <c r="R28" s="544"/>
      <c r="S28" s="544"/>
      <c r="T28" s="544"/>
      <c r="U28" s="544"/>
      <c r="V28" s="544"/>
      <c r="W28" s="544"/>
      <c r="X28" s="544"/>
      <c r="Y28" s="544"/>
      <c r="Z28" s="545"/>
      <c r="AA28" s="543"/>
      <c r="AB28" s="544"/>
      <c r="AC28" s="544"/>
      <c r="AD28" s="544"/>
      <c r="AE28" s="544"/>
      <c r="AF28" s="544"/>
      <c r="AG28" s="544"/>
      <c r="AH28" s="544"/>
      <c r="AI28" s="544"/>
      <c r="AJ28" s="544"/>
      <c r="AK28" s="544"/>
      <c r="AL28" s="544"/>
      <c r="AM28" s="544"/>
      <c r="AN28" s="545"/>
      <c r="AO28" s="258"/>
      <c r="AP28" s="260"/>
      <c r="AQ28" s="260"/>
      <c r="AR28" s="260"/>
      <c r="AS28" s="260"/>
      <c r="AT28" s="260"/>
    </row>
    <row r="29" spans="3:46" ht="16.8" customHeight="1" x14ac:dyDescent="0.2">
      <c r="C29" s="612"/>
      <c r="D29" s="612"/>
      <c r="E29" s="543"/>
      <c r="F29" s="544"/>
      <c r="G29" s="544"/>
      <c r="H29" s="544"/>
      <c r="I29" s="544"/>
      <c r="J29" s="544"/>
      <c r="K29" s="544"/>
      <c r="L29" s="544"/>
      <c r="M29" s="544"/>
      <c r="N29" s="544"/>
      <c r="O29" s="544"/>
      <c r="P29" s="544"/>
      <c r="Q29" s="544"/>
      <c r="R29" s="544"/>
      <c r="S29" s="544"/>
      <c r="T29" s="544"/>
      <c r="U29" s="544"/>
      <c r="V29" s="544"/>
      <c r="W29" s="544"/>
      <c r="X29" s="544"/>
      <c r="Y29" s="544"/>
      <c r="Z29" s="545"/>
      <c r="AA29" s="543"/>
      <c r="AB29" s="544"/>
      <c r="AC29" s="544"/>
      <c r="AD29" s="544"/>
      <c r="AE29" s="544"/>
      <c r="AF29" s="544"/>
      <c r="AG29" s="544"/>
      <c r="AH29" s="544"/>
      <c r="AI29" s="544"/>
      <c r="AJ29" s="544"/>
      <c r="AK29" s="544"/>
      <c r="AL29" s="544"/>
      <c r="AM29" s="544"/>
      <c r="AN29" s="545"/>
      <c r="AO29" s="258"/>
      <c r="AP29" s="260"/>
      <c r="AQ29" s="260"/>
      <c r="AR29" s="260"/>
      <c r="AS29" s="260"/>
      <c r="AT29" s="260"/>
    </row>
    <row r="30" spans="3:46" ht="16.8" customHeight="1" x14ac:dyDescent="0.2">
      <c r="C30" s="612"/>
      <c r="D30" s="612"/>
      <c r="E30" s="543"/>
      <c r="F30" s="544"/>
      <c r="G30" s="544"/>
      <c r="H30" s="544"/>
      <c r="I30" s="544"/>
      <c r="J30" s="544"/>
      <c r="K30" s="544"/>
      <c r="L30" s="544"/>
      <c r="M30" s="544"/>
      <c r="N30" s="544"/>
      <c r="O30" s="544"/>
      <c r="P30" s="544"/>
      <c r="Q30" s="544"/>
      <c r="R30" s="544"/>
      <c r="S30" s="544"/>
      <c r="T30" s="544"/>
      <c r="U30" s="544"/>
      <c r="V30" s="544"/>
      <c r="W30" s="544"/>
      <c r="X30" s="544"/>
      <c r="Y30" s="544"/>
      <c r="Z30" s="545"/>
      <c r="AA30" s="546"/>
      <c r="AB30" s="547"/>
      <c r="AC30" s="547"/>
      <c r="AD30" s="547"/>
      <c r="AE30" s="547"/>
      <c r="AF30" s="547"/>
      <c r="AG30" s="547"/>
      <c r="AH30" s="547"/>
      <c r="AI30" s="547"/>
      <c r="AJ30" s="547"/>
      <c r="AK30" s="547"/>
      <c r="AL30" s="547"/>
      <c r="AM30" s="547"/>
      <c r="AN30" s="548"/>
      <c r="AO30" s="258"/>
      <c r="AP30" s="260"/>
      <c r="AQ30" s="260"/>
      <c r="AR30" s="260"/>
      <c r="AS30" s="260"/>
      <c r="AT30" s="260"/>
    </row>
    <row r="31" spans="3:46" ht="16.8" customHeight="1" x14ac:dyDescent="0.2">
      <c r="C31" s="612"/>
      <c r="D31" s="612"/>
      <c r="E31" s="543"/>
      <c r="F31" s="544"/>
      <c r="G31" s="544"/>
      <c r="H31" s="544"/>
      <c r="I31" s="544"/>
      <c r="J31" s="544"/>
      <c r="K31" s="544"/>
      <c r="L31" s="544"/>
      <c r="M31" s="544"/>
      <c r="N31" s="544"/>
      <c r="O31" s="544"/>
      <c r="P31" s="544"/>
      <c r="Q31" s="544"/>
      <c r="R31" s="544"/>
      <c r="S31" s="544"/>
      <c r="T31" s="544"/>
      <c r="U31" s="544"/>
      <c r="V31" s="544"/>
      <c r="W31" s="544"/>
      <c r="X31" s="544"/>
      <c r="Y31" s="544"/>
      <c r="Z31" s="545"/>
      <c r="AA31" s="543" t="s">
        <v>600</v>
      </c>
      <c r="AB31" s="544"/>
      <c r="AC31" s="544"/>
      <c r="AD31" s="544"/>
      <c r="AE31" s="544"/>
      <c r="AF31" s="544"/>
      <c r="AG31" s="544"/>
      <c r="AH31" s="544"/>
      <c r="AI31" s="544"/>
      <c r="AJ31" s="544"/>
      <c r="AK31" s="544"/>
      <c r="AL31" s="544"/>
      <c r="AM31" s="544"/>
      <c r="AN31" s="545"/>
      <c r="AO31" s="258"/>
      <c r="AP31" s="260"/>
      <c r="AQ31" s="260"/>
      <c r="AR31" s="260"/>
      <c r="AS31" s="260"/>
      <c r="AT31" s="260"/>
    </row>
    <row r="32" spans="3:46" ht="16.8" customHeight="1" x14ac:dyDescent="0.2">
      <c r="C32" s="612"/>
      <c r="D32" s="612"/>
      <c r="E32" s="543"/>
      <c r="F32" s="544"/>
      <c r="G32" s="544"/>
      <c r="H32" s="544"/>
      <c r="I32" s="544"/>
      <c r="J32" s="544"/>
      <c r="K32" s="544"/>
      <c r="L32" s="544"/>
      <c r="M32" s="544"/>
      <c r="N32" s="544"/>
      <c r="O32" s="544"/>
      <c r="P32" s="544"/>
      <c r="Q32" s="544"/>
      <c r="R32" s="544"/>
      <c r="S32" s="544"/>
      <c r="T32" s="544"/>
      <c r="U32" s="544"/>
      <c r="V32" s="544"/>
      <c r="W32" s="544"/>
      <c r="X32" s="544"/>
      <c r="Y32" s="544"/>
      <c r="Z32" s="545"/>
      <c r="AA32" s="543"/>
      <c r="AB32" s="544"/>
      <c r="AC32" s="544"/>
      <c r="AD32" s="544"/>
      <c r="AE32" s="544"/>
      <c r="AF32" s="544"/>
      <c r="AG32" s="544"/>
      <c r="AH32" s="544"/>
      <c r="AI32" s="544"/>
      <c r="AJ32" s="544"/>
      <c r="AK32" s="544"/>
      <c r="AL32" s="544"/>
      <c r="AM32" s="544"/>
      <c r="AN32" s="545"/>
      <c r="AO32" s="258"/>
      <c r="AP32" s="260"/>
      <c r="AQ32" s="260"/>
      <c r="AR32" s="260"/>
      <c r="AS32" s="260"/>
      <c r="AT32" s="260"/>
    </row>
    <row r="33" spans="1:46" ht="16.8" customHeight="1" x14ac:dyDescent="0.2">
      <c r="C33" s="612"/>
      <c r="D33" s="612"/>
      <c r="E33" s="543"/>
      <c r="F33" s="544"/>
      <c r="G33" s="544"/>
      <c r="H33" s="544"/>
      <c r="I33" s="544"/>
      <c r="J33" s="544"/>
      <c r="K33" s="544"/>
      <c r="L33" s="544"/>
      <c r="M33" s="544"/>
      <c r="N33" s="544"/>
      <c r="O33" s="544"/>
      <c r="P33" s="544"/>
      <c r="Q33" s="544"/>
      <c r="R33" s="544"/>
      <c r="S33" s="544"/>
      <c r="T33" s="544"/>
      <c r="U33" s="544"/>
      <c r="V33" s="544"/>
      <c r="W33" s="544"/>
      <c r="X33" s="544"/>
      <c r="Y33" s="544"/>
      <c r="Z33" s="545"/>
      <c r="AA33" s="543"/>
      <c r="AB33" s="544"/>
      <c r="AC33" s="544"/>
      <c r="AD33" s="544"/>
      <c r="AE33" s="544"/>
      <c r="AF33" s="544"/>
      <c r="AG33" s="544"/>
      <c r="AH33" s="544"/>
      <c r="AI33" s="544"/>
      <c r="AJ33" s="544"/>
      <c r="AK33" s="544"/>
      <c r="AL33" s="544"/>
      <c r="AM33" s="544"/>
      <c r="AN33" s="545"/>
      <c r="AO33" s="258"/>
      <c r="AP33" s="260"/>
      <c r="AQ33" s="260"/>
      <c r="AR33" s="260"/>
      <c r="AS33" s="260"/>
      <c r="AT33" s="260"/>
    </row>
    <row r="34" spans="1:46" ht="16.8" customHeight="1" x14ac:dyDescent="0.2">
      <c r="C34" s="612"/>
      <c r="D34" s="612"/>
      <c r="E34" s="543"/>
      <c r="F34" s="544"/>
      <c r="G34" s="544"/>
      <c r="H34" s="544"/>
      <c r="I34" s="544"/>
      <c r="J34" s="544"/>
      <c r="K34" s="544"/>
      <c r="L34" s="544"/>
      <c r="M34" s="544"/>
      <c r="N34" s="544"/>
      <c r="O34" s="544"/>
      <c r="P34" s="544"/>
      <c r="Q34" s="544"/>
      <c r="R34" s="544"/>
      <c r="S34" s="544"/>
      <c r="T34" s="544"/>
      <c r="U34" s="544"/>
      <c r="V34" s="544"/>
      <c r="W34" s="544"/>
      <c r="X34" s="544"/>
      <c r="Y34" s="544"/>
      <c r="Z34" s="545"/>
      <c r="AA34" s="543"/>
      <c r="AB34" s="544"/>
      <c r="AC34" s="544"/>
      <c r="AD34" s="544"/>
      <c r="AE34" s="544"/>
      <c r="AF34" s="544"/>
      <c r="AG34" s="544"/>
      <c r="AH34" s="544"/>
      <c r="AI34" s="544"/>
      <c r="AJ34" s="544"/>
      <c r="AK34" s="544"/>
      <c r="AL34" s="544"/>
      <c r="AM34" s="544"/>
      <c r="AN34" s="545"/>
      <c r="AO34" s="258"/>
      <c r="AP34" s="260"/>
      <c r="AQ34" s="260"/>
      <c r="AR34" s="260"/>
      <c r="AS34" s="260"/>
      <c r="AT34" s="260"/>
    </row>
    <row r="35" spans="1:46" ht="16.8" customHeight="1" x14ac:dyDescent="0.2">
      <c r="C35" s="612"/>
      <c r="D35" s="612"/>
      <c r="E35" s="543"/>
      <c r="F35" s="544"/>
      <c r="G35" s="544"/>
      <c r="H35" s="544"/>
      <c r="I35" s="544"/>
      <c r="J35" s="544"/>
      <c r="K35" s="544"/>
      <c r="L35" s="544"/>
      <c r="M35" s="544"/>
      <c r="N35" s="544"/>
      <c r="O35" s="544"/>
      <c r="P35" s="544"/>
      <c r="Q35" s="544"/>
      <c r="R35" s="544"/>
      <c r="S35" s="544"/>
      <c r="T35" s="544"/>
      <c r="U35" s="544"/>
      <c r="V35" s="544"/>
      <c r="W35" s="544"/>
      <c r="X35" s="544"/>
      <c r="Y35" s="544"/>
      <c r="Z35" s="545"/>
      <c r="AA35" s="543"/>
      <c r="AB35" s="544"/>
      <c r="AC35" s="544"/>
      <c r="AD35" s="544"/>
      <c r="AE35" s="544"/>
      <c r="AF35" s="544"/>
      <c r="AG35" s="544"/>
      <c r="AH35" s="544"/>
      <c r="AI35" s="544"/>
      <c r="AJ35" s="544"/>
      <c r="AK35" s="544"/>
      <c r="AL35" s="544"/>
      <c r="AM35" s="544"/>
      <c r="AN35" s="545"/>
    </row>
    <row r="36" spans="1:46" ht="16.8" customHeight="1" x14ac:dyDescent="0.2">
      <c r="C36" s="612"/>
      <c r="D36" s="612"/>
      <c r="E36" s="543"/>
      <c r="F36" s="544"/>
      <c r="G36" s="544"/>
      <c r="H36" s="544"/>
      <c r="I36" s="544"/>
      <c r="J36" s="544"/>
      <c r="K36" s="544"/>
      <c r="L36" s="544"/>
      <c r="M36" s="544"/>
      <c r="N36" s="544"/>
      <c r="O36" s="544"/>
      <c r="P36" s="544"/>
      <c r="Q36" s="544"/>
      <c r="R36" s="544"/>
      <c r="S36" s="544"/>
      <c r="T36" s="544"/>
      <c r="U36" s="544"/>
      <c r="V36" s="544"/>
      <c r="W36" s="544"/>
      <c r="X36" s="544"/>
      <c r="Y36" s="544"/>
      <c r="Z36" s="545"/>
      <c r="AA36" s="543"/>
      <c r="AB36" s="544"/>
      <c r="AC36" s="544"/>
      <c r="AD36" s="544"/>
      <c r="AE36" s="544"/>
      <c r="AF36" s="544"/>
      <c r="AG36" s="544"/>
      <c r="AH36" s="544"/>
      <c r="AI36" s="544"/>
      <c r="AJ36" s="544"/>
      <c r="AK36" s="544"/>
      <c r="AL36" s="544"/>
      <c r="AM36" s="544"/>
      <c r="AN36" s="545"/>
      <c r="AO36" s="543"/>
      <c r="AP36" s="544"/>
      <c r="AQ36" s="544"/>
      <c r="AR36" s="544"/>
      <c r="AS36" s="544"/>
      <c r="AT36" s="544"/>
    </row>
    <row r="37" spans="1:46" s="11" customFormat="1" ht="16.8" customHeight="1" x14ac:dyDescent="0.2">
      <c r="A37" s="2"/>
      <c r="B37" s="2"/>
      <c r="C37" s="612"/>
      <c r="D37" s="612"/>
      <c r="E37" s="546"/>
      <c r="F37" s="547"/>
      <c r="G37" s="547"/>
      <c r="H37" s="547"/>
      <c r="I37" s="547"/>
      <c r="J37" s="547"/>
      <c r="K37" s="547"/>
      <c r="L37" s="547"/>
      <c r="M37" s="547"/>
      <c r="N37" s="547"/>
      <c r="O37" s="547"/>
      <c r="P37" s="547"/>
      <c r="Q37" s="547"/>
      <c r="R37" s="547"/>
      <c r="S37" s="547"/>
      <c r="T37" s="547"/>
      <c r="U37" s="547"/>
      <c r="V37" s="547"/>
      <c r="W37" s="547"/>
      <c r="X37" s="547"/>
      <c r="Y37" s="547"/>
      <c r="Z37" s="548"/>
      <c r="AA37" s="546"/>
      <c r="AB37" s="547"/>
      <c r="AC37" s="547"/>
      <c r="AD37" s="547"/>
      <c r="AE37" s="547"/>
      <c r="AF37" s="547"/>
      <c r="AG37" s="547"/>
      <c r="AH37" s="547"/>
      <c r="AI37" s="547"/>
      <c r="AJ37" s="547"/>
      <c r="AK37" s="547"/>
      <c r="AL37" s="547"/>
      <c r="AM37" s="547"/>
      <c r="AN37" s="548"/>
      <c r="AO37" s="859"/>
      <c r="AP37" s="585"/>
      <c r="AQ37" s="585"/>
      <c r="AR37" s="585"/>
      <c r="AS37" s="585"/>
    </row>
    <row r="38" spans="1:46" s="11" customFormat="1" ht="16.8" customHeight="1" x14ac:dyDescent="0.2">
      <c r="A38" s="2"/>
      <c r="B38" s="2"/>
      <c r="C38" s="7"/>
      <c r="D38" s="7"/>
      <c r="E38" s="616" t="s">
        <v>158</v>
      </c>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c r="AL38" s="616"/>
      <c r="AM38" s="616"/>
      <c r="AN38" s="616"/>
    </row>
    <row r="39" spans="1:46" s="11" customFormat="1" ht="16.8" customHeight="1" x14ac:dyDescent="0.2">
      <c r="A39" s="2"/>
      <c r="B39" s="2"/>
      <c r="C39" s="259"/>
      <c r="D39" s="259"/>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row>
    <row r="40" spans="1:46" s="11" customFormat="1" ht="16.8" customHeight="1" x14ac:dyDescent="0.2">
      <c r="A40" s="2"/>
      <c r="B40" s="2"/>
      <c r="C40" s="7"/>
      <c r="D40" s="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617"/>
      <c r="AM40" s="617"/>
      <c r="AN40" s="617"/>
    </row>
    <row r="41" spans="1:46" s="11" customFormat="1" ht="16.8" customHeight="1" x14ac:dyDescent="0.2">
      <c r="A41" s="2"/>
      <c r="B41" s="2"/>
      <c r="C41" s="13" t="s">
        <v>124</v>
      </c>
      <c r="D41" s="14"/>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2"/>
      <c r="AJ41" s="12"/>
      <c r="AK41" s="12"/>
      <c r="AL41" s="12"/>
      <c r="AM41" s="12"/>
      <c r="AN41" s="12"/>
    </row>
    <row r="42" spans="1:46" s="11" customFormat="1" ht="16.8" customHeight="1" x14ac:dyDescent="0.2">
      <c r="A42" s="2"/>
      <c r="B42" s="2"/>
      <c r="C42" s="13" t="s">
        <v>123</v>
      </c>
      <c r="D42" s="14"/>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2"/>
      <c r="AJ42" s="12"/>
      <c r="AK42" s="12"/>
      <c r="AL42" s="12"/>
      <c r="AM42" s="12"/>
      <c r="AN42" s="12"/>
    </row>
    <row r="43" spans="1:46" s="11" customFormat="1" ht="16.8" customHeight="1" x14ac:dyDescent="0.2">
      <c r="A43" s="2"/>
      <c r="B43" s="2"/>
      <c r="C43" s="857">
        <v>1</v>
      </c>
      <c r="D43" s="857"/>
      <c r="E43" s="858" t="s">
        <v>234</v>
      </c>
      <c r="F43" s="858"/>
      <c r="G43" s="858"/>
      <c r="H43" s="858"/>
      <c r="I43" s="858"/>
      <c r="J43" s="858"/>
      <c r="K43" s="858"/>
      <c r="L43" s="858"/>
      <c r="M43" s="858"/>
      <c r="N43" s="858"/>
      <c r="O43" s="858"/>
      <c r="P43" s="858"/>
      <c r="Q43" s="858"/>
      <c r="R43" s="858"/>
      <c r="S43" s="858"/>
      <c r="T43" s="858"/>
      <c r="U43" s="858"/>
      <c r="V43" s="858"/>
      <c r="W43" s="858"/>
      <c r="X43" s="858"/>
      <c r="Y43" s="858"/>
      <c r="Z43" s="858"/>
      <c r="AA43" s="858"/>
      <c r="AB43" s="858"/>
      <c r="AC43" s="858"/>
      <c r="AD43" s="858"/>
      <c r="AE43" s="858"/>
      <c r="AF43" s="858"/>
      <c r="AG43" s="858"/>
      <c r="AH43" s="858"/>
      <c r="AI43" s="549"/>
      <c r="AJ43" s="550"/>
      <c r="AK43" s="550"/>
      <c r="AL43" s="550"/>
      <c r="AM43" s="550"/>
      <c r="AN43" s="551"/>
    </row>
    <row r="44" spans="1:46" s="11" customFormat="1" ht="16.8" customHeight="1" x14ac:dyDescent="0.2">
      <c r="A44" s="2"/>
      <c r="B44" s="2"/>
      <c r="C44" s="857"/>
      <c r="D44" s="857"/>
      <c r="E44" s="858"/>
      <c r="F44" s="858"/>
      <c r="G44" s="858"/>
      <c r="H44" s="858"/>
      <c r="I44" s="858"/>
      <c r="J44" s="858"/>
      <c r="K44" s="858"/>
      <c r="L44" s="858"/>
      <c r="M44" s="858"/>
      <c r="N44" s="858"/>
      <c r="O44" s="858"/>
      <c r="P44" s="858"/>
      <c r="Q44" s="858"/>
      <c r="R44" s="858"/>
      <c r="S44" s="858"/>
      <c r="T44" s="858"/>
      <c r="U44" s="858"/>
      <c r="V44" s="858"/>
      <c r="W44" s="858"/>
      <c r="X44" s="858"/>
      <c r="Y44" s="858"/>
      <c r="Z44" s="858"/>
      <c r="AA44" s="858"/>
      <c r="AB44" s="858"/>
      <c r="AC44" s="858"/>
      <c r="AD44" s="858"/>
      <c r="AE44" s="858"/>
      <c r="AF44" s="858"/>
      <c r="AG44" s="858"/>
      <c r="AH44" s="858"/>
      <c r="AI44" s="569"/>
      <c r="AJ44" s="580"/>
      <c r="AK44" s="580"/>
      <c r="AL44" s="580"/>
      <c r="AM44" s="580"/>
      <c r="AN44" s="570"/>
    </row>
    <row r="45" spans="1:46" s="11" customFormat="1" ht="16.8" customHeight="1" x14ac:dyDescent="0.2">
      <c r="A45" s="2"/>
      <c r="B45" s="2"/>
      <c r="C45" s="857"/>
      <c r="D45" s="857"/>
      <c r="E45" s="858"/>
      <c r="F45" s="858"/>
      <c r="G45" s="858"/>
      <c r="H45" s="858"/>
      <c r="I45" s="858"/>
      <c r="J45" s="858"/>
      <c r="K45" s="858"/>
      <c r="L45" s="858"/>
      <c r="M45" s="858"/>
      <c r="N45" s="858"/>
      <c r="O45" s="858"/>
      <c r="P45" s="858"/>
      <c r="Q45" s="858"/>
      <c r="R45" s="858"/>
      <c r="S45" s="858"/>
      <c r="T45" s="858"/>
      <c r="U45" s="858"/>
      <c r="V45" s="858"/>
      <c r="W45" s="858"/>
      <c r="X45" s="858"/>
      <c r="Y45" s="858"/>
      <c r="Z45" s="858"/>
      <c r="AA45" s="858"/>
      <c r="AB45" s="858"/>
      <c r="AC45" s="858"/>
      <c r="AD45" s="858"/>
      <c r="AE45" s="858"/>
      <c r="AF45" s="858"/>
      <c r="AG45" s="858"/>
      <c r="AH45" s="858"/>
      <c r="AI45" s="552"/>
      <c r="AJ45" s="553"/>
      <c r="AK45" s="553"/>
      <c r="AL45" s="553"/>
      <c r="AM45" s="553"/>
      <c r="AN45" s="554"/>
    </row>
    <row r="46" spans="1:46" s="11" customFormat="1" ht="16.8" customHeight="1" x14ac:dyDescent="0.2">
      <c r="A46" s="2"/>
      <c r="B46" s="2"/>
      <c r="C46" s="857">
        <v>2</v>
      </c>
      <c r="D46" s="857"/>
      <c r="E46" s="858" t="s">
        <v>159</v>
      </c>
      <c r="F46" s="858"/>
      <c r="G46" s="858"/>
      <c r="H46" s="858"/>
      <c r="I46" s="858"/>
      <c r="J46" s="858"/>
      <c r="K46" s="858"/>
      <c r="L46" s="858"/>
      <c r="M46" s="858"/>
      <c r="N46" s="858"/>
      <c r="O46" s="858"/>
      <c r="P46" s="858"/>
      <c r="Q46" s="858"/>
      <c r="R46" s="858"/>
      <c r="S46" s="858"/>
      <c r="T46" s="858"/>
      <c r="U46" s="858"/>
      <c r="V46" s="858"/>
      <c r="W46" s="858"/>
      <c r="X46" s="858"/>
      <c r="Y46" s="858"/>
      <c r="Z46" s="858"/>
      <c r="AA46" s="858"/>
      <c r="AB46" s="858"/>
      <c r="AC46" s="858"/>
      <c r="AD46" s="858"/>
      <c r="AE46" s="858"/>
      <c r="AF46" s="858"/>
      <c r="AG46" s="858"/>
      <c r="AH46" s="858"/>
      <c r="AI46" s="549"/>
      <c r="AJ46" s="550"/>
      <c r="AK46" s="550"/>
      <c r="AL46" s="550"/>
      <c r="AM46" s="550"/>
      <c r="AN46" s="551"/>
    </row>
    <row r="47" spans="1:46" s="11" customFormat="1" ht="16.8" customHeight="1" x14ac:dyDescent="0.2">
      <c r="A47" s="2"/>
      <c r="B47" s="2"/>
      <c r="C47" s="857"/>
      <c r="D47" s="857"/>
      <c r="E47" s="858"/>
      <c r="F47" s="858"/>
      <c r="G47" s="858"/>
      <c r="H47" s="858"/>
      <c r="I47" s="858"/>
      <c r="J47" s="858"/>
      <c r="K47" s="858"/>
      <c r="L47" s="858"/>
      <c r="M47" s="858"/>
      <c r="N47" s="858"/>
      <c r="O47" s="858"/>
      <c r="P47" s="858"/>
      <c r="Q47" s="858"/>
      <c r="R47" s="858"/>
      <c r="S47" s="858"/>
      <c r="T47" s="858"/>
      <c r="U47" s="858"/>
      <c r="V47" s="858"/>
      <c r="W47" s="858"/>
      <c r="X47" s="858"/>
      <c r="Y47" s="858"/>
      <c r="Z47" s="858"/>
      <c r="AA47" s="858"/>
      <c r="AB47" s="858"/>
      <c r="AC47" s="858"/>
      <c r="AD47" s="858"/>
      <c r="AE47" s="858"/>
      <c r="AF47" s="858"/>
      <c r="AG47" s="858"/>
      <c r="AH47" s="858"/>
      <c r="AI47" s="552"/>
      <c r="AJ47" s="553"/>
      <c r="AK47" s="553"/>
      <c r="AL47" s="553"/>
      <c r="AM47" s="553"/>
      <c r="AN47" s="554"/>
    </row>
    <row r="48" spans="1:46" s="11" customFormat="1" ht="16.8" customHeight="1" x14ac:dyDescent="0.2">
      <c r="A48" s="2"/>
      <c r="B48" s="2"/>
      <c r="C48" s="857">
        <v>3</v>
      </c>
      <c r="D48" s="857"/>
      <c r="E48" s="858" t="s">
        <v>160</v>
      </c>
      <c r="F48" s="858"/>
      <c r="G48" s="858"/>
      <c r="H48" s="858"/>
      <c r="I48" s="858"/>
      <c r="J48" s="858"/>
      <c r="K48" s="858"/>
      <c r="L48" s="858"/>
      <c r="M48" s="858"/>
      <c r="N48" s="858"/>
      <c r="O48" s="858"/>
      <c r="P48" s="858"/>
      <c r="Q48" s="858"/>
      <c r="R48" s="858"/>
      <c r="S48" s="858"/>
      <c r="T48" s="858"/>
      <c r="U48" s="858"/>
      <c r="V48" s="858"/>
      <c r="W48" s="858"/>
      <c r="X48" s="858"/>
      <c r="Y48" s="858"/>
      <c r="Z48" s="858"/>
      <c r="AA48" s="858"/>
      <c r="AB48" s="858"/>
      <c r="AC48" s="858"/>
      <c r="AD48" s="858"/>
      <c r="AE48" s="858"/>
      <c r="AF48" s="858"/>
      <c r="AG48" s="858"/>
      <c r="AH48" s="858"/>
      <c r="AI48" s="549"/>
      <c r="AJ48" s="550"/>
      <c r="AK48" s="550"/>
      <c r="AL48" s="550"/>
      <c r="AM48" s="550"/>
      <c r="AN48" s="551"/>
    </row>
    <row r="49" spans="1:40" s="11" customFormat="1" ht="16.8" customHeight="1" x14ac:dyDescent="0.2">
      <c r="A49" s="2"/>
      <c r="B49" s="2"/>
      <c r="C49" s="857"/>
      <c r="D49" s="857"/>
      <c r="E49" s="858"/>
      <c r="F49" s="858"/>
      <c r="G49" s="858"/>
      <c r="H49" s="858"/>
      <c r="I49" s="858"/>
      <c r="J49" s="858"/>
      <c r="K49" s="858"/>
      <c r="L49" s="858"/>
      <c r="M49" s="858"/>
      <c r="N49" s="858"/>
      <c r="O49" s="858"/>
      <c r="P49" s="858"/>
      <c r="Q49" s="858"/>
      <c r="R49" s="858"/>
      <c r="S49" s="858"/>
      <c r="T49" s="858"/>
      <c r="U49" s="858"/>
      <c r="V49" s="858"/>
      <c r="W49" s="858"/>
      <c r="X49" s="858"/>
      <c r="Y49" s="858"/>
      <c r="Z49" s="858"/>
      <c r="AA49" s="858"/>
      <c r="AB49" s="858"/>
      <c r="AC49" s="858"/>
      <c r="AD49" s="858"/>
      <c r="AE49" s="858"/>
      <c r="AF49" s="858"/>
      <c r="AG49" s="858"/>
      <c r="AH49" s="858"/>
      <c r="AI49" s="552"/>
      <c r="AJ49" s="553"/>
      <c r="AK49" s="553"/>
      <c r="AL49" s="553"/>
      <c r="AM49" s="553"/>
      <c r="AN49" s="554"/>
    </row>
    <row r="50" spans="1:40" s="11" customFormat="1" ht="10.199999999999999" customHeight="1" x14ac:dyDescent="0.2">
      <c r="A50" s="2"/>
      <c r="B50" s="2"/>
      <c r="C50" s="7"/>
      <c r="D50" s="7"/>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row>
    <row r="51" spans="1:40" ht="18" customHeight="1" x14ac:dyDescent="0.2">
      <c r="A51" s="11"/>
      <c r="B51" s="11"/>
      <c r="C51" s="11" t="s">
        <v>145</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row>
    <row r="52" spans="1:40" ht="18" customHeight="1" x14ac:dyDescent="0.2">
      <c r="A52" s="11"/>
      <c r="B52" s="11"/>
      <c r="C52" s="549">
        <v>1</v>
      </c>
      <c r="D52" s="551"/>
      <c r="E52" s="540" t="s">
        <v>161</v>
      </c>
      <c r="F52" s="541"/>
      <c r="G52" s="541"/>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2"/>
      <c r="AI52" s="549"/>
      <c r="AJ52" s="550"/>
      <c r="AK52" s="550"/>
      <c r="AL52" s="550"/>
      <c r="AM52" s="550"/>
      <c r="AN52" s="551"/>
    </row>
    <row r="53" spans="1:40" ht="18" customHeight="1" x14ac:dyDescent="0.2">
      <c r="A53" s="11"/>
      <c r="B53" s="11"/>
      <c r="C53" s="552"/>
      <c r="D53" s="554"/>
      <c r="E53" s="546"/>
      <c r="F53" s="547"/>
      <c r="G53" s="547"/>
      <c r="H53" s="547"/>
      <c r="I53" s="547"/>
      <c r="J53" s="547"/>
      <c r="K53" s="547"/>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8"/>
      <c r="AI53" s="552"/>
      <c r="AJ53" s="553"/>
      <c r="AK53" s="553"/>
      <c r="AL53" s="553"/>
      <c r="AM53" s="553"/>
      <c r="AN53" s="554"/>
    </row>
    <row r="54" spans="1:40" ht="18" customHeight="1" x14ac:dyDescent="0.2">
      <c r="A54" s="11"/>
      <c r="B54" s="11"/>
      <c r="C54" s="549">
        <v>2</v>
      </c>
      <c r="D54" s="551"/>
      <c r="E54" s="540" t="s">
        <v>639</v>
      </c>
      <c r="F54" s="541"/>
      <c r="G54" s="541"/>
      <c r="H54" s="541"/>
      <c r="I54" s="541"/>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2"/>
      <c r="AI54" s="549"/>
      <c r="AJ54" s="550"/>
      <c r="AK54" s="550"/>
      <c r="AL54" s="550"/>
      <c r="AM54" s="550"/>
      <c r="AN54" s="551"/>
    </row>
    <row r="55" spans="1:40" ht="18" customHeight="1" x14ac:dyDescent="0.2">
      <c r="A55" s="11"/>
      <c r="B55" s="11"/>
      <c r="C55" s="552"/>
      <c r="D55" s="554"/>
      <c r="E55" s="546"/>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8"/>
      <c r="AI55" s="552"/>
      <c r="AJ55" s="553"/>
      <c r="AK55" s="553"/>
      <c r="AL55" s="553"/>
      <c r="AM55" s="553"/>
      <c r="AN55" s="554"/>
    </row>
    <row r="56" spans="1:40" ht="18" customHeight="1" x14ac:dyDescent="0.2">
      <c r="A56" s="11"/>
      <c r="B56" s="11"/>
      <c r="C56" s="549">
        <v>3</v>
      </c>
      <c r="D56" s="551"/>
      <c r="E56" s="540" t="s">
        <v>235</v>
      </c>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2"/>
      <c r="AI56" s="549"/>
      <c r="AJ56" s="550"/>
      <c r="AK56" s="550"/>
      <c r="AL56" s="550"/>
      <c r="AM56" s="550"/>
      <c r="AN56" s="551"/>
    </row>
    <row r="57" spans="1:40" ht="18" customHeight="1" x14ac:dyDescent="0.2">
      <c r="A57" s="11"/>
      <c r="B57" s="11"/>
      <c r="C57" s="552"/>
      <c r="D57" s="554"/>
      <c r="E57" s="546"/>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8"/>
      <c r="AI57" s="552"/>
      <c r="AJ57" s="553"/>
      <c r="AK57" s="553"/>
      <c r="AL57" s="553"/>
      <c r="AM57" s="553"/>
      <c r="AN57" s="554"/>
    </row>
    <row r="58" spans="1:40" ht="18" customHeight="1" x14ac:dyDescent="0.2">
      <c r="A58" s="11"/>
      <c r="B58" s="11"/>
      <c r="C58" s="549">
        <v>4</v>
      </c>
      <c r="D58" s="551"/>
      <c r="E58" s="540" t="s">
        <v>640</v>
      </c>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2"/>
      <c r="AI58" s="549"/>
      <c r="AJ58" s="550"/>
      <c r="AK58" s="550"/>
      <c r="AL58" s="550"/>
      <c r="AM58" s="550"/>
      <c r="AN58" s="551"/>
    </row>
    <row r="59" spans="1:40" ht="18" customHeight="1" x14ac:dyDescent="0.2">
      <c r="A59" s="11"/>
      <c r="B59" s="11"/>
      <c r="C59" s="552"/>
      <c r="D59" s="554"/>
      <c r="E59" s="546"/>
      <c r="F59" s="547"/>
      <c r="G59" s="547"/>
      <c r="H59" s="547"/>
      <c r="I59" s="547"/>
      <c r="J59" s="547"/>
      <c r="K59" s="547"/>
      <c r="L59" s="547"/>
      <c r="M59" s="547"/>
      <c r="N59" s="547"/>
      <c r="O59" s="547"/>
      <c r="P59" s="547"/>
      <c r="Q59" s="547"/>
      <c r="R59" s="547"/>
      <c r="S59" s="547"/>
      <c r="T59" s="547"/>
      <c r="U59" s="547"/>
      <c r="V59" s="547"/>
      <c r="W59" s="547"/>
      <c r="X59" s="547"/>
      <c r="Y59" s="547"/>
      <c r="Z59" s="547"/>
      <c r="AA59" s="547"/>
      <c r="AB59" s="547"/>
      <c r="AC59" s="547"/>
      <c r="AD59" s="547"/>
      <c r="AE59" s="547"/>
      <c r="AF59" s="547"/>
      <c r="AG59" s="547"/>
      <c r="AH59" s="548"/>
      <c r="AI59" s="552"/>
      <c r="AJ59" s="553"/>
      <c r="AK59" s="553"/>
      <c r="AL59" s="553"/>
      <c r="AM59" s="553"/>
      <c r="AN59" s="554"/>
    </row>
    <row r="60" spans="1:40" ht="18" customHeight="1" x14ac:dyDescent="0.2">
      <c r="A60" s="11"/>
      <c r="B60" s="11"/>
      <c r="C60" s="549">
        <v>5</v>
      </c>
      <c r="D60" s="551"/>
      <c r="E60" s="540" t="s">
        <v>601</v>
      </c>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2"/>
      <c r="AI60" s="549"/>
      <c r="AJ60" s="550"/>
      <c r="AK60" s="550"/>
      <c r="AL60" s="550"/>
      <c r="AM60" s="550"/>
      <c r="AN60" s="551"/>
    </row>
    <row r="61" spans="1:40" ht="18" customHeight="1" x14ac:dyDescent="0.2">
      <c r="A61" s="11"/>
      <c r="B61" s="11"/>
      <c r="C61" s="569"/>
      <c r="D61" s="570"/>
      <c r="E61" s="543"/>
      <c r="F61" s="544"/>
      <c r="G61" s="544"/>
      <c r="H61" s="544"/>
      <c r="I61" s="544"/>
      <c r="J61" s="544"/>
      <c r="K61" s="544"/>
      <c r="L61" s="544"/>
      <c r="M61" s="544"/>
      <c r="N61" s="544"/>
      <c r="O61" s="544"/>
      <c r="P61" s="544"/>
      <c r="Q61" s="544"/>
      <c r="R61" s="544"/>
      <c r="S61" s="544"/>
      <c r="T61" s="544"/>
      <c r="U61" s="544"/>
      <c r="V61" s="544"/>
      <c r="W61" s="544"/>
      <c r="X61" s="544"/>
      <c r="Y61" s="544"/>
      <c r="Z61" s="544"/>
      <c r="AA61" s="544"/>
      <c r="AB61" s="544"/>
      <c r="AC61" s="544"/>
      <c r="AD61" s="544"/>
      <c r="AE61" s="544"/>
      <c r="AF61" s="544"/>
      <c r="AG61" s="544"/>
      <c r="AH61" s="545"/>
      <c r="AI61" s="569"/>
      <c r="AJ61" s="580"/>
      <c r="AK61" s="580"/>
      <c r="AL61" s="580"/>
      <c r="AM61" s="580"/>
      <c r="AN61" s="570"/>
    </row>
    <row r="62" spans="1:40" ht="18" customHeight="1" x14ac:dyDescent="0.2">
      <c r="A62" s="11"/>
      <c r="B62" s="11"/>
      <c r="C62" s="552"/>
      <c r="D62" s="554"/>
      <c r="E62" s="546"/>
      <c r="F62" s="547"/>
      <c r="G62" s="547"/>
      <c r="H62" s="547"/>
      <c r="I62" s="547"/>
      <c r="J62" s="547"/>
      <c r="K62" s="547"/>
      <c r="L62" s="547"/>
      <c r="M62" s="547"/>
      <c r="N62" s="547"/>
      <c r="O62" s="547"/>
      <c r="P62" s="547"/>
      <c r="Q62" s="547"/>
      <c r="R62" s="547"/>
      <c r="S62" s="547"/>
      <c r="T62" s="547"/>
      <c r="U62" s="547"/>
      <c r="V62" s="547"/>
      <c r="W62" s="547"/>
      <c r="X62" s="547"/>
      <c r="Y62" s="547"/>
      <c r="Z62" s="547"/>
      <c r="AA62" s="547"/>
      <c r="AB62" s="547"/>
      <c r="AC62" s="547"/>
      <c r="AD62" s="547"/>
      <c r="AE62" s="547"/>
      <c r="AF62" s="547"/>
      <c r="AG62" s="547"/>
      <c r="AH62" s="548"/>
      <c r="AI62" s="552"/>
      <c r="AJ62" s="553"/>
      <c r="AK62" s="553"/>
      <c r="AL62" s="553"/>
      <c r="AM62" s="553"/>
      <c r="AN62" s="554"/>
    </row>
    <row r="63" spans="1:40" ht="18" customHeight="1" x14ac:dyDescent="0.2">
      <c r="A63" s="11"/>
      <c r="B63" s="11"/>
      <c r="C63" s="11"/>
      <c r="D63" s="11"/>
      <c r="E63" s="616" t="s">
        <v>88</v>
      </c>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row>
    <row r="64" spans="1:40" ht="18" customHeight="1" x14ac:dyDescent="0.2">
      <c r="A64" s="11"/>
      <c r="B64" s="11"/>
      <c r="C64" s="11"/>
      <c r="D64" s="11"/>
      <c r="E64" s="617"/>
      <c r="F64" s="617"/>
      <c r="G64" s="617"/>
      <c r="H64" s="617"/>
      <c r="I64" s="617"/>
      <c r="J64" s="617"/>
      <c r="K64" s="617"/>
      <c r="L64" s="617"/>
      <c r="M64" s="617"/>
      <c r="N64" s="617"/>
      <c r="O64" s="617"/>
      <c r="P64" s="617"/>
      <c r="Q64" s="617"/>
      <c r="R64" s="617"/>
      <c r="S64" s="617"/>
      <c r="T64" s="617"/>
      <c r="U64" s="617"/>
      <c r="V64" s="617"/>
      <c r="W64" s="617"/>
      <c r="X64" s="617"/>
      <c r="Y64" s="617"/>
      <c r="Z64" s="617"/>
      <c r="AA64" s="617"/>
      <c r="AB64" s="617"/>
      <c r="AC64" s="617"/>
      <c r="AD64" s="617"/>
      <c r="AE64" s="617"/>
      <c r="AF64" s="617"/>
      <c r="AG64" s="617"/>
      <c r="AH64" s="617"/>
      <c r="AI64" s="617"/>
      <c r="AJ64" s="617"/>
      <c r="AK64" s="617"/>
      <c r="AL64" s="617"/>
      <c r="AM64" s="617"/>
      <c r="AN64" s="617"/>
    </row>
    <row r="65" spans="1:40" ht="18" customHeight="1" x14ac:dyDescent="0.2">
      <c r="A65" s="11"/>
      <c r="B65" s="11"/>
      <c r="C65" s="11"/>
      <c r="D65" s="11"/>
      <c r="E65" s="617"/>
      <c r="F65" s="617"/>
      <c r="G65" s="617"/>
      <c r="H65" s="617"/>
      <c r="I65" s="617"/>
      <c r="J65" s="617"/>
      <c r="K65" s="617"/>
      <c r="L65" s="617"/>
      <c r="M65" s="617"/>
      <c r="N65" s="617"/>
      <c r="O65" s="617"/>
      <c r="P65" s="617"/>
      <c r="Q65" s="617"/>
      <c r="R65" s="617"/>
      <c r="S65" s="617"/>
      <c r="T65" s="617"/>
      <c r="U65" s="617"/>
      <c r="V65" s="617"/>
      <c r="W65" s="617"/>
      <c r="X65" s="617"/>
      <c r="Y65" s="617"/>
      <c r="Z65" s="617"/>
      <c r="AA65" s="617"/>
      <c r="AB65" s="617"/>
      <c r="AC65" s="617"/>
      <c r="AD65" s="617"/>
      <c r="AE65" s="617"/>
      <c r="AF65" s="617"/>
      <c r="AG65" s="617"/>
      <c r="AH65" s="617"/>
      <c r="AI65" s="617"/>
      <c r="AJ65" s="617"/>
      <c r="AK65" s="617"/>
      <c r="AL65" s="617"/>
      <c r="AM65" s="617"/>
      <c r="AN65" s="617"/>
    </row>
    <row r="66" spans="1:40" ht="18" customHeight="1" x14ac:dyDescent="0.2">
      <c r="A66" s="11"/>
      <c r="B66" s="11"/>
      <c r="C66" s="11"/>
      <c r="D66" s="11"/>
      <c r="E66" s="617" t="s">
        <v>236</v>
      </c>
      <c r="F66" s="617"/>
      <c r="G66" s="617"/>
      <c r="H66" s="617"/>
      <c r="I66" s="617"/>
      <c r="J66" s="617"/>
      <c r="K66" s="617"/>
      <c r="L66" s="617"/>
      <c r="M66" s="617"/>
      <c r="N66" s="617"/>
      <c r="O66" s="617"/>
      <c r="P66" s="617"/>
      <c r="Q66" s="617"/>
      <c r="R66" s="617"/>
      <c r="S66" s="617"/>
      <c r="T66" s="617"/>
      <c r="U66" s="617"/>
      <c r="V66" s="617"/>
      <c r="W66" s="617"/>
      <c r="X66" s="617"/>
      <c r="Y66" s="617"/>
      <c r="Z66" s="617"/>
      <c r="AA66" s="617"/>
      <c r="AB66" s="617"/>
      <c r="AC66" s="617"/>
      <c r="AD66" s="617"/>
      <c r="AE66" s="617"/>
      <c r="AF66" s="617"/>
      <c r="AG66" s="617"/>
      <c r="AH66" s="617"/>
      <c r="AI66" s="617"/>
      <c r="AJ66" s="617"/>
      <c r="AK66" s="617"/>
      <c r="AL66" s="617"/>
      <c r="AM66" s="617"/>
      <c r="AN66" s="617"/>
    </row>
    <row r="67" spans="1:40" ht="18" customHeight="1" x14ac:dyDescent="0.2">
      <c r="A67" s="11"/>
      <c r="B67" s="11"/>
      <c r="C67" s="11"/>
      <c r="D67" s="11"/>
      <c r="E67" s="617"/>
      <c r="F67" s="617"/>
      <c r="G67" s="617"/>
      <c r="H67" s="617"/>
      <c r="I67" s="617"/>
      <c r="J67" s="617"/>
      <c r="K67" s="617"/>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7"/>
      <c r="AL67" s="617"/>
      <c r="AM67" s="617"/>
      <c r="AN67" s="617"/>
    </row>
    <row r="68" spans="1:40" ht="18" customHeight="1" x14ac:dyDescent="0.2">
      <c r="A68" s="11"/>
      <c r="B68" s="11"/>
      <c r="C68" s="11"/>
      <c r="D68" s="11"/>
      <c r="E68" s="617"/>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617"/>
      <c r="AI68" s="617"/>
      <c r="AJ68" s="617"/>
      <c r="AK68" s="617"/>
      <c r="AL68" s="617"/>
      <c r="AM68" s="617"/>
      <c r="AN68" s="617"/>
    </row>
    <row r="69" spans="1:40" ht="18" customHeight="1" x14ac:dyDescent="0.2">
      <c r="A69" s="11"/>
      <c r="B69" s="11"/>
      <c r="C69" s="11"/>
      <c r="D69" s="11"/>
      <c r="E69" s="617"/>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617"/>
      <c r="AE69" s="617"/>
      <c r="AF69" s="617"/>
      <c r="AG69" s="617"/>
      <c r="AH69" s="617"/>
      <c r="AI69" s="617"/>
      <c r="AJ69" s="617"/>
      <c r="AK69" s="617"/>
      <c r="AL69" s="617"/>
      <c r="AM69" s="617"/>
      <c r="AN69" s="617"/>
    </row>
    <row r="70" spans="1:40" ht="18" customHeight="1" x14ac:dyDescent="0.2">
      <c r="A70" s="11"/>
      <c r="B70" s="11"/>
      <c r="C70" s="11"/>
      <c r="D70" s="11"/>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7"/>
      <c r="AF70" s="617"/>
      <c r="AG70" s="617"/>
      <c r="AH70" s="617"/>
      <c r="AI70" s="617"/>
      <c r="AJ70" s="617"/>
      <c r="AK70" s="617"/>
      <c r="AL70" s="617"/>
      <c r="AM70" s="617"/>
      <c r="AN70" s="617"/>
    </row>
    <row r="71" spans="1:40" ht="18" customHeight="1" x14ac:dyDescent="0.2">
      <c r="A71" s="11"/>
      <c r="B71" s="11"/>
      <c r="C71" s="11"/>
      <c r="D71" s="11"/>
      <c r="E71" s="617" t="s">
        <v>120</v>
      </c>
      <c r="F71" s="617"/>
      <c r="G71" s="617"/>
      <c r="H71" s="617"/>
      <c r="I71" s="617"/>
      <c r="J71" s="617"/>
      <c r="K71" s="617"/>
      <c r="L71" s="617"/>
      <c r="M71" s="617"/>
      <c r="N71" s="617"/>
      <c r="O71" s="617"/>
      <c r="P71" s="617"/>
      <c r="Q71" s="617"/>
      <c r="R71" s="617"/>
      <c r="S71" s="617"/>
      <c r="T71" s="617"/>
      <c r="U71" s="617"/>
      <c r="V71" s="617"/>
      <c r="W71" s="617"/>
      <c r="X71" s="617"/>
      <c r="Y71" s="617"/>
      <c r="Z71" s="617"/>
      <c r="AA71" s="617"/>
      <c r="AB71" s="617"/>
      <c r="AC71" s="617"/>
      <c r="AD71" s="617"/>
      <c r="AE71" s="617"/>
      <c r="AF71" s="617"/>
      <c r="AG71" s="617"/>
      <c r="AH71" s="617"/>
      <c r="AI71" s="617"/>
      <c r="AJ71" s="617"/>
      <c r="AK71" s="617"/>
      <c r="AL71" s="617"/>
      <c r="AM71" s="617"/>
      <c r="AN71" s="617"/>
    </row>
    <row r="72" spans="1:40" ht="18" customHeight="1" x14ac:dyDescent="0.2">
      <c r="A72" s="11"/>
      <c r="B72" s="11"/>
      <c r="C72" s="11"/>
      <c r="D72" s="11"/>
      <c r="E72" s="617"/>
      <c r="F72" s="617"/>
      <c r="G72" s="617"/>
      <c r="H72" s="617"/>
      <c r="I72" s="617"/>
      <c r="J72" s="617"/>
      <c r="K72" s="617"/>
      <c r="L72" s="617"/>
      <c r="M72" s="617"/>
      <c r="N72" s="617"/>
      <c r="O72" s="617"/>
      <c r="P72" s="617"/>
      <c r="Q72" s="617"/>
      <c r="R72" s="617"/>
      <c r="S72" s="617"/>
      <c r="T72" s="617"/>
      <c r="U72" s="617"/>
      <c r="V72" s="617"/>
      <c r="W72" s="617"/>
      <c r="X72" s="617"/>
      <c r="Y72" s="617"/>
      <c r="Z72" s="617"/>
      <c r="AA72" s="617"/>
      <c r="AB72" s="617"/>
      <c r="AC72" s="617"/>
      <c r="AD72" s="617"/>
      <c r="AE72" s="617"/>
      <c r="AF72" s="617"/>
      <c r="AG72" s="617"/>
      <c r="AH72" s="617"/>
      <c r="AI72" s="617"/>
      <c r="AJ72" s="617"/>
      <c r="AK72" s="617"/>
      <c r="AL72" s="617"/>
      <c r="AM72" s="617"/>
      <c r="AN72" s="617"/>
    </row>
    <row r="73" spans="1:40" s="11" customFormat="1" ht="10.199999999999999" customHeight="1" x14ac:dyDescent="0.2">
      <c r="A73" s="2"/>
      <c r="B73" s="2"/>
      <c r="C73" s="302"/>
      <c r="D73" s="302"/>
      <c r="E73" s="305"/>
      <c r="F73" s="305"/>
      <c r="G73" s="305"/>
      <c r="H73" s="305"/>
      <c r="I73" s="305"/>
      <c r="J73" s="305"/>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row>
    <row r="74" spans="1:40" ht="18" customHeight="1" x14ac:dyDescent="0.2">
      <c r="C74" s="2" t="s">
        <v>122</v>
      </c>
    </row>
    <row r="75" spans="1:40" ht="18" customHeight="1" x14ac:dyDescent="0.2">
      <c r="C75" s="549">
        <v>1</v>
      </c>
      <c r="D75" s="551"/>
      <c r="E75" s="540" t="s">
        <v>146</v>
      </c>
      <c r="F75" s="541"/>
      <c r="G75" s="541"/>
      <c r="H75" s="541"/>
      <c r="I75" s="541"/>
      <c r="J75" s="541"/>
      <c r="K75" s="541"/>
      <c r="L75" s="541"/>
      <c r="M75" s="541"/>
      <c r="N75" s="541"/>
      <c r="O75" s="541"/>
      <c r="P75" s="541"/>
      <c r="Q75" s="541"/>
      <c r="R75" s="541"/>
      <c r="S75" s="541"/>
      <c r="T75" s="541"/>
      <c r="U75" s="541"/>
      <c r="V75" s="541"/>
      <c r="W75" s="541"/>
      <c r="X75" s="541"/>
      <c r="Y75" s="541"/>
      <c r="Z75" s="541"/>
      <c r="AA75" s="541"/>
      <c r="AB75" s="541"/>
      <c r="AC75" s="541"/>
      <c r="AD75" s="541"/>
      <c r="AE75" s="541"/>
      <c r="AF75" s="541"/>
      <c r="AG75" s="541"/>
      <c r="AH75" s="542"/>
      <c r="AI75" s="549"/>
      <c r="AJ75" s="550"/>
      <c r="AK75" s="550"/>
      <c r="AL75" s="550"/>
      <c r="AM75" s="550"/>
      <c r="AN75" s="551"/>
    </row>
    <row r="76" spans="1:40" ht="18" customHeight="1" x14ac:dyDescent="0.2">
      <c r="C76" s="569"/>
      <c r="D76" s="570"/>
      <c r="E76" s="543"/>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5"/>
      <c r="AI76" s="569"/>
      <c r="AJ76" s="580"/>
      <c r="AK76" s="580"/>
      <c r="AL76" s="580"/>
      <c r="AM76" s="580"/>
      <c r="AN76" s="570"/>
    </row>
    <row r="77" spans="1:40" ht="18" customHeight="1" x14ac:dyDescent="0.2">
      <c r="C77" s="569"/>
      <c r="D77" s="570"/>
      <c r="E77" s="543"/>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5"/>
      <c r="AI77" s="569"/>
      <c r="AJ77" s="580"/>
      <c r="AK77" s="580"/>
      <c r="AL77" s="580"/>
      <c r="AM77" s="580"/>
      <c r="AN77" s="570"/>
    </row>
    <row r="78" spans="1:40" ht="18" customHeight="1" x14ac:dyDescent="0.2">
      <c r="C78" s="569"/>
      <c r="D78" s="570"/>
      <c r="E78" s="543"/>
      <c r="F78" s="544"/>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544"/>
      <c r="AE78" s="544"/>
      <c r="AF78" s="544"/>
      <c r="AG78" s="544"/>
      <c r="AH78" s="545"/>
      <c r="AI78" s="569"/>
      <c r="AJ78" s="580"/>
      <c r="AK78" s="580"/>
      <c r="AL78" s="580"/>
      <c r="AM78" s="580"/>
      <c r="AN78" s="570"/>
    </row>
    <row r="79" spans="1:40" ht="18" customHeight="1" x14ac:dyDescent="0.2">
      <c r="C79" s="569"/>
      <c r="D79" s="570"/>
      <c r="E79" s="543"/>
      <c r="F79" s="544"/>
      <c r="G79" s="544"/>
      <c r="H79" s="544"/>
      <c r="I79" s="544"/>
      <c r="J79" s="544"/>
      <c r="K79" s="544"/>
      <c r="L79" s="544"/>
      <c r="M79" s="544"/>
      <c r="N79" s="544"/>
      <c r="O79" s="544"/>
      <c r="P79" s="544"/>
      <c r="Q79" s="544"/>
      <c r="R79" s="544"/>
      <c r="S79" s="544"/>
      <c r="T79" s="544"/>
      <c r="U79" s="544"/>
      <c r="V79" s="544"/>
      <c r="W79" s="544"/>
      <c r="X79" s="544"/>
      <c r="Y79" s="544"/>
      <c r="Z79" s="544"/>
      <c r="AA79" s="544"/>
      <c r="AB79" s="544"/>
      <c r="AC79" s="544"/>
      <c r="AD79" s="544"/>
      <c r="AE79" s="544"/>
      <c r="AF79" s="544"/>
      <c r="AG79" s="544"/>
      <c r="AH79" s="545"/>
      <c r="AI79" s="569"/>
      <c r="AJ79" s="580"/>
      <c r="AK79" s="580"/>
      <c r="AL79" s="580"/>
      <c r="AM79" s="580"/>
      <c r="AN79" s="570"/>
    </row>
    <row r="80" spans="1:40" ht="18" customHeight="1" x14ac:dyDescent="0.2">
      <c r="C80" s="552"/>
      <c r="D80" s="554"/>
      <c r="E80" s="546"/>
      <c r="F80" s="547"/>
      <c r="G80" s="547"/>
      <c r="H80" s="547"/>
      <c r="I80" s="547"/>
      <c r="J80" s="547"/>
      <c r="K80" s="547"/>
      <c r="L80" s="547"/>
      <c r="M80" s="547"/>
      <c r="N80" s="547"/>
      <c r="O80" s="547"/>
      <c r="P80" s="547"/>
      <c r="Q80" s="547"/>
      <c r="R80" s="547"/>
      <c r="S80" s="547"/>
      <c r="T80" s="547"/>
      <c r="U80" s="547"/>
      <c r="V80" s="547"/>
      <c r="W80" s="547"/>
      <c r="X80" s="547"/>
      <c r="Y80" s="547"/>
      <c r="Z80" s="547"/>
      <c r="AA80" s="547"/>
      <c r="AB80" s="547"/>
      <c r="AC80" s="547"/>
      <c r="AD80" s="547"/>
      <c r="AE80" s="547"/>
      <c r="AF80" s="547"/>
      <c r="AG80" s="547"/>
      <c r="AH80" s="548"/>
      <c r="AI80" s="552"/>
      <c r="AJ80" s="553"/>
      <c r="AK80" s="553"/>
      <c r="AL80" s="553"/>
      <c r="AM80" s="553"/>
      <c r="AN80" s="554"/>
    </row>
    <row r="81" spans="3:40" ht="10.199999999999999" customHeight="1" x14ac:dyDescent="0.2">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row>
    <row r="82" spans="3:40" ht="18" customHeight="1" x14ac:dyDescent="0.2">
      <c r="C82" s="29" t="s">
        <v>121</v>
      </c>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row>
    <row r="83" spans="3:40" ht="18" customHeight="1" x14ac:dyDescent="0.2">
      <c r="C83" s="612">
        <v>1</v>
      </c>
      <c r="D83" s="612"/>
      <c r="E83" s="540" t="s">
        <v>237</v>
      </c>
      <c r="F83" s="541"/>
      <c r="G83" s="541"/>
      <c r="H83" s="541"/>
      <c r="I83" s="541"/>
      <c r="J83" s="541"/>
      <c r="K83" s="541"/>
      <c r="L83" s="541"/>
      <c r="M83" s="541"/>
      <c r="N83" s="541"/>
      <c r="O83" s="541"/>
      <c r="P83" s="541"/>
      <c r="Q83" s="541"/>
      <c r="R83" s="541"/>
      <c r="S83" s="541"/>
      <c r="T83" s="541"/>
      <c r="U83" s="541"/>
      <c r="V83" s="541"/>
      <c r="W83" s="541"/>
      <c r="X83" s="541"/>
      <c r="Y83" s="541"/>
      <c r="Z83" s="541"/>
      <c r="AA83" s="541"/>
      <c r="AB83" s="541"/>
      <c r="AC83" s="541"/>
      <c r="AD83" s="541"/>
      <c r="AE83" s="541"/>
      <c r="AF83" s="541"/>
      <c r="AG83" s="541"/>
      <c r="AH83" s="542"/>
      <c r="AI83" s="612"/>
      <c r="AJ83" s="612"/>
      <c r="AK83" s="612"/>
      <c r="AL83" s="612"/>
      <c r="AM83" s="612"/>
      <c r="AN83" s="612"/>
    </row>
    <row r="84" spans="3:40" ht="18" customHeight="1" x14ac:dyDescent="0.2">
      <c r="C84" s="612"/>
      <c r="D84" s="612"/>
      <c r="E84" s="543"/>
      <c r="F84" s="544"/>
      <c r="G84" s="544"/>
      <c r="H84" s="544"/>
      <c r="I84" s="544"/>
      <c r="J84" s="544"/>
      <c r="K84" s="544"/>
      <c r="L84" s="544"/>
      <c r="M84" s="544"/>
      <c r="N84" s="544"/>
      <c r="O84" s="544"/>
      <c r="P84" s="544"/>
      <c r="Q84" s="544"/>
      <c r="R84" s="544"/>
      <c r="S84" s="544"/>
      <c r="T84" s="544"/>
      <c r="U84" s="544"/>
      <c r="V84" s="544"/>
      <c r="W84" s="544"/>
      <c r="X84" s="544"/>
      <c r="Y84" s="544"/>
      <c r="Z84" s="544"/>
      <c r="AA84" s="544"/>
      <c r="AB84" s="544"/>
      <c r="AC84" s="544"/>
      <c r="AD84" s="544"/>
      <c r="AE84" s="544"/>
      <c r="AF84" s="544"/>
      <c r="AG84" s="544"/>
      <c r="AH84" s="545"/>
      <c r="AI84" s="612"/>
      <c r="AJ84" s="612"/>
      <c r="AK84" s="612"/>
      <c r="AL84" s="612"/>
      <c r="AM84" s="612"/>
      <c r="AN84" s="612"/>
    </row>
    <row r="85" spans="3:40" ht="18" customHeight="1" x14ac:dyDescent="0.2">
      <c r="C85" s="612"/>
      <c r="D85" s="612"/>
      <c r="E85" s="543"/>
      <c r="F85" s="544"/>
      <c r="G85" s="544"/>
      <c r="H85" s="544"/>
      <c r="I85" s="544"/>
      <c r="J85" s="544"/>
      <c r="K85" s="544"/>
      <c r="L85" s="544"/>
      <c r="M85" s="544"/>
      <c r="N85" s="544"/>
      <c r="O85" s="544"/>
      <c r="P85" s="544"/>
      <c r="Q85" s="544"/>
      <c r="R85" s="544"/>
      <c r="S85" s="544"/>
      <c r="T85" s="544"/>
      <c r="U85" s="544"/>
      <c r="V85" s="544"/>
      <c r="W85" s="544"/>
      <c r="X85" s="544"/>
      <c r="Y85" s="544"/>
      <c r="Z85" s="544"/>
      <c r="AA85" s="544"/>
      <c r="AB85" s="544"/>
      <c r="AC85" s="544"/>
      <c r="AD85" s="544"/>
      <c r="AE85" s="544"/>
      <c r="AF85" s="544"/>
      <c r="AG85" s="544"/>
      <c r="AH85" s="545"/>
      <c r="AI85" s="612"/>
      <c r="AJ85" s="612"/>
      <c r="AK85" s="612"/>
      <c r="AL85" s="612"/>
      <c r="AM85" s="612"/>
      <c r="AN85" s="612"/>
    </row>
    <row r="86" spans="3:40" ht="18" customHeight="1" x14ac:dyDescent="0.2">
      <c r="C86" s="612"/>
      <c r="D86" s="612"/>
      <c r="E86" s="546"/>
      <c r="F86" s="547"/>
      <c r="G86" s="547"/>
      <c r="H86" s="547"/>
      <c r="I86" s="547"/>
      <c r="J86" s="547"/>
      <c r="K86" s="547"/>
      <c r="L86" s="547"/>
      <c r="M86" s="547"/>
      <c r="N86" s="547"/>
      <c r="O86" s="547"/>
      <c r="P86" s="547"/>
      <c r="Q86" s="547"/>
      <c r="R86" s="547"/>
      <c r="S86" s="547"/>
      <c r="T86" s="547"/>
      <c r="U86" s="547"/>
      <c r="V86" s="547"/>
      <c r="W86" s="547"/>
      <c r="X86" s="547"/>
      <c r="Y86" s="547"/>
      <c r="Z86" s="547"/>
      <c r="AA86" s="547"/>
      <c r="AB86" s="547"/>
      <c r="AC86" s="547"/>
      <c r="AD86" s="547"/>
      <c r="AE86" s="547"/>
      <c r="AF86" s="547"/>
      <c r="AG86" s="547"/>
      <c r="AH86" s="548"/>
      <c r="AI86" s="612"/>
      <c r="AJ86" s="612"/>
      <c r="AK86" s="612"/>
      <c r="AL86" s="612"/>
      <c r="AM86" s="612"/>
      <c r="AN86" s="612"/>
    </row>
    <row r="87" spans="3:40" ht="10.199999999999999" customHeight="1" x14ac:dyDescent="0.2">
      <c r="C87" s="295"/>
      <c r="D87" s="295"/>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3"/>
      <c r="AJ87" s="293"/>
      <c r="AK87" s="293"/>
      <c r="AL87" s="293"/>
      <c r="AM87" s="293"/>
      <c r="AN87" s="293"/>
    </row>
    <row r="88" spans="3:40" ht="18" customHeight="1" x14ac:dyDescent="0.2">
      <c r="C88" s="296" t="s">
        <v>669</v>
      </c>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row>
    <row r="89" spans="3:40" ht="18" customHeight="1" x14ac:dyDescent="0.2">
      <c r="C89" s="612">
        <v>1</v>
      </c>
      <c r="D89" s="612"/>
      <c r="E89" s="540" t="s">
        <v>670</v>
      </c>
      <c r="F89" s="541"/>
      <c r="G89" s="541"/>
      <c r="H89" s="541"/>
      <c r="I89" s="541"/>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2"/>
      <c r="AI89" s="612"/>
      <c r="AJ89" s="612"/>
      <c r="AK89" s="612"/>
      <c r="AL89" s="612"/>
      <c r="AM89" s="612"/>
      <c r="AN89" s="612"/>
    </row>
    <row r="90" spans="3:40" ht="18" customHeight="1" x14ac:dyDescent="0.2">
      <c r="C90" s="612"/>
      <c r="D90" s="612"/>
      <c r="E90" s="543"/>
      <c r="F90" s="544"/>
      <c r="G90" s="544"/>
      <c r="H90" s="544"/>
      <c r="I90" s="544"/>
      <c r="J90" s="544"/>
      <c r="K90" s="544"/>
      <c r="L90" s="544"/>
      <c r="M90" s="544"/>
      <c r="N90" s="544"/>
      <c r="O90" s="544"/>
      <c r="P90" s="544"/>
      <c r="Q90" s="544"/>
      <c r="R90" s="544"/>
      <c r="S90" s="544"/>
      <c r="T90" s="544"/>
      <c r="U90" s="544"/>
      <c r="V90" s="544"/>
      <c r="W90" s="544"/>
      <c r="X90" s="544"/>
      <c r="Y90" s="544"/>
      <c r="Z90" s="544"/>
      <c r="AA90" s="544"/>
      <c r="AB90" s="544"/>
      <c r="AC90" s="544"/>
      <c r="AD90" s="544"/>
      <c r="AE90" s="544"/>
      <c r="AF90" s="544"/>
      <c r="AG90" s="544"/>
      <c r="AH90" s="545"/>
      <c r="AI90" s="612"/>
      <c r="AJ90" s="612"/>
      <c r="AK90" s="612"/>
      <c r="AL90" s="612"/>
      <c r="AM90" s="612"/>
      <c r="AN90" s="612"/>
    </row>
    <row r="91" spans="3:40" ht="18" customHeight="1" x14ac:dyDescent="0.2">
      <c r="C91" s="612"/>
      <c r="D91" s="612"/>
      <c r="E91" s="543"/>
      <c r="F91" s="544"/>
      <c r="G91" s="544"/>
      <c r="H91" s="544"/>
      <c r="I91" s="544"/>
      <c r="J91" s="544"/>
      <c r="K91" s="544"/>
      <c r="L91" s="544"/>
      <c r="M91" s="544"/>
      <c r="N91" s="544"/>
      <c r="O91" s="544"/>
      <c r="P91" s="544"/>
      <c r="Q91" s="544"/>
      <c r="R91" s="544"/>
      <c r="S91" s="544"/>
      <c r="T91" s="544"/>
      <c r="U91" s="544"/>
      <c r="V91" s="544"/>
      <c r="W91" s="544"/>
      <c r="X91" s="544"/>
      <c r="Y91" s="544"/>
      <c r="Z91" s="544"/>
      <c r="AA91" s="544"/>
      <c r="AB91" s="544"/>
      <c r="AC91" s="544"/>
      <c r="AD91" s="544"/>
      <c r="AE91" s="544"/>
      <c r="AF91" s="544"/>
      <c r="AG91" s="544"/>
      <c r="AH91" s="545"/>
      <c r="AI91" s="612"/>
      <c r="AJ91" s="612"/>
      <c r="AK91" s="612"/>
      <c r="AL91" s="612"/>
      <c r="AM91" s="612"/>
      <c r="AN91" s="612"/>
    </row>
    <row r="92" spans="3:40" ht="18" customHeight="1" x14ac:dyDescent="0.2">
      <c r="C92" s="612"/>
      <c r="D92" s="612"/>
      <c r="E92" s="543"/>
      <c r="F92" s="544"/>
      <c r="G92" s="544"/>
      <c r="H92" s="544"/>
      <c r="I92" s="544"/>
      <c r="J92" s="544"/>
      <c r="K92" s="544"/>
      <c r="L92" s="544"/>
      <c r="M92" s="544"/>
      <c r="N92" s="544"/>
      <c r="O92" s="544"/>
      <c r="P92" s="544"/>
      <c r="Q92" s="544"/>
      <c r="R92" s="544"/>
      <c r="S92" s="544"/>
      <c r="T92" s="544"/>
      <c r="U92" s="544"/>
      <c r="V92" s="544"/>
      <c r="W92" s="544"/>
      <c r="X92" s="544"/>
      <c r="Y92" s="544"/>
      <c r="Z92" s="544"/>
      <c r="AA92" s="544"/>
      <c r="AB92" s="544"/>
      <c r="AC92" s="544"/>
      <c r="AD92" s="544"/>
      <c r="AE92" s="544"/>
      <c r="AF92" s="544"/>
      <c r="AG92" s="544"/>
      <c r="AH92" s="545"/>
      <c r="AI92" s="612"/>
      <c r="AJ92" s="612"/>
      <c r="AK92" s="612"/>
      <c r="AL92" s="612"/>
      <c r="AM92" s="612"/>
      <c r="AN92" s="612"/>
    </row>
    <row r="93" spans="3:40" ht="18" customHeight="1" x14ac:dyDescent="0.2">
      <c r="C93" s="612"/>
      <c r="D93" s="612"/>
      <c r="E93" s="543"/>
      <c r="F93" s="544"/>
      <c r="G93" s="544"/>
      <c r="H93" s="544"/>
      <c r="I93" s="544"/>
      <c r="J93" s="544"/>
      <c r="K93" s="544"/>
      <c r="L93" s="544"/>
      <c r="M93" s="544"/>
      <c r="N93" s="544"/>
      <c r="O93" s="544"/>
      <c r="P93" s="544"/>
      <c r="Q93" s="544"/>
      <c r="R93" s="544"/>
      <c r="S93" s="544"/>
      <c r="T93" s="544"/>
      <c r="U93" s="544"/>
      <c r="V93" s="544"/>
      <c r="W93" s="544"/>
      <c r="X93" s="544"/>
      <c r="Y93" s="544"/>
      <c r="Z93" s="544"/>
      <c r="AA93" s="544"/>
      <c r="AB93" s="544"/>
      <c r="AC93" s="544"/>
      <c r="AD93" s="544"/>
      <c r="AE93" s="544"/>
      <c r="AF93" s="544"/>
      <c r="AG93" s="544"/>
      <c r="AH93" s="545"/>
      <c r="AI93" s="612"/>
      <c r="AJ93" s="612"/>
      <c r="AK93" s="612"/>
      <c r="AL93" s="612"/>
      <c r="AM93" s="612"/>
      <c r="AN93" s="612"/>
    </row>
    <row r="94" spans="3:40" ht="18" customHeight="1" x14ac:dyDescent="0.2">
      <c r="C94" s="612"/>
      <c r="D94" s="612"/>
      <c r="E94" s="543"/>
      <c r="F94" s="544"/>
      <c r="G94" s="544"/>
      <c r="H94" s="544"/>
      <c r="I94" s="544"/>
      <c r="J94" s="544"/>
      <c r="K94" s="544"/>
      <c r="L94" s="544"/>
      <c r="M94" s="544"/>
      <c r="N94" s="544"/>
      <c r="O94" s="544"/>
      <c r="P94" s="544"/>
      <c r="Q94" s="544"/>
      <c r="R94" s="544"/>
      <c r="S94" s="544"/>
      <c r="T94" s="544"/>
      <c r="U94" s="544"/>
      <c r="V94" s="544"/>
      <c r="W94" s="544"/>
      <c r="X94" s="544"/>
      <c r="Y94" s="544"/>
      <c r="Z94" s="544"/>
      <c r="AA94" s="544"/>
      <c r="AB94" s="544"/>
      <c r="AC94" s="544"/>
      <c r="AD94" s="544"/>
      <c r="AE94" s="544"/>
      <c r="AF94" s="544"/>
      <c r="AG94" s="544"/>
      <c r="AH94" s="545"/>
      <c r="AI94" s="612"/>
      <c r="AJ94" s="612"/>
      <c r="AK94" s="612"/>
      <c r="AL94" s="612"/>
      <c r="AM94" s="612"/>
      <c r="AN94" s="612"/>
    </row>
    <row r="95" spans="3:40" ht="18" customHeight="1" x14ac:dyDescent="0.2">
      <c r="C95" s="612"/>
      <c r="D95" s="612"/>
      <c r="E95" s="546"/>
      <c r="F95" s="547"/>
      <c r="G95" s="547"/>
      <c r="H95" s="547"/>
      <c r="I95" s="547"/>
      <c r="J95" s="547"/>
      <c r="K95" s="547"/>
      <c r="L95" s="547"/>
      <c r="M95" s="547"/>
      <c r="N95" s="547"/>
      <c r="O95" s="547"/>
      <c r="P95" s="547"/>
      <c r="Q95" s="547"/>
      <c r="R95" s="547"/>
      <c r="S95" s="547"/>
      <c r="T95" s="547"/>
      <c r="U95" s="547"/>
      <c r="V95" s="547"/>
      <c r="W95" s="547"/>
      <c r="X95" s="547"/>
      <c r="Y95" s="547"/>
      <c r="Z95" s="547"/>
      <c r="AA95" s="547"/>
      <c r="AB95" s="547"/>
      <c r="AC95" s="547"/>
      <c r="AD95" s="547"/>
      <c r="AE95" s="547"/>
      <c r="AF95" s="547"/>
      <c r="AG95" s="547"/>
      <c r="AH95" s="548"/>
      <c r="AI95" s="612"/>
      <c r="AJ95" s="612"/>
      <c r="AK95" s="612"/>
      <c r="AL95" s="612"/>
      <c r="AM95" s="612"/>
      <c r="AN95" s="612"/>
    </row>
    <row r="96" spans="3:40" ht="8.4" customHeight="1" x14ac:dyDescent="0.2">
      <c r="C96" s="295"/>
      <c r="D96" s="295"/>
      <c r="E96" s="294"/>
      <c r="F96" s="294"/>
      <c r="G96" s="294"/>
      <c r="H96" s="294"/>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3"/>
      <c r="AJ96" s="293"/>
      <c r="AK96" s="293"/>
      <c r="AL96" s="293"/>
      <c r="AM96" s="293"/>
      <c r="AN96" s="293"/>
    </row>
    <row r="97" spans="1:40" ht="18" customHeight="1" x14ac:dyDescent="0.2">
      <c r="C97" s="296" t="s">
        <v>671</v>
      </c>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row>
    <row r="98" spans="1:40" ht="18" customHeight="1" x14ac:dyDescent="0.2">
      <c r="C98" s="612">
        <v>1</v>
      </c>
      <c r="D98" s="612"/>
      <c r="E98" s="540" t="s">
        <v>672</v>
      </c>
      <c r="F98" s="541"/>
      <c r="G98" s="541"/>
      <c r="H98" s="541"/>
      <c r="I98" s="541"/>
      <c r="J98" s="541"/>
      <c r="K98" s="541"/>
      <c r="L98" s="541"/>
      <c r="M98" s="541"/>
      <c r="N98" s="541"/>
      <c r="O98" s="541"/>
      <c r="P98" s="541"/>
      <c r="Q98" s="541"/>
      <c r="R98" s="541"/>
      <c r="S98" s="541"/>
      <c r="T98" s="541"/>
      <c r="U98" s="541"/>
      <c r="V98" s="541"/>
      <c r="W98" s="541"/>
      <c r="X98" s="541"/>
      <c r="Y98" s="541"/>
      <c r="Z98" s="541"/>
      <c r="AA98" s="541"/>
      <c r="AB98" s="541"/>
      <c r="AC98" s="541"/>
      <c r="AD98" s="541"/>
      <c r="AE98" s="541"/>
      <c r="AF98" s="541"/>
      <c r="AG98" s="541"/>
      <c r="AH98" s="542"/>
      <c r="AI98" s="612"/>
      <c r="AJ98" s="612"/>
      <c r="AK98" s="612"/>
      <c r="AL98" s="612"/>
      <c r="AM98" s="612"/>
      <c r="AN98" s="612"/>
    </row>
    <row r="99" spans="1:40" ht="18" customHeight="1" x14ac:dyDescent="0.2">
      <c r="C99" s="612"/>
      <c r="D99" s="612"/>
      <c r="E99" s="543"/>
      <c r="F99" s="544"/>
      <c r="G99" s="544"/>
      <c r="H99" s="544"/>
      <c r="I99" s="544"/>
      <c r="J99" s="544"/>
      <c r="K99" s="544"/>
      <c r="L99" s="544"/>
      <c r="M99" s="544"/>
      <c r="N99" s="544"/>
      <c r="O99" s="544"/>
      <c r="P99" s="544"/>
      <c r="Q99" s="544"/>
      <c r="R99" s="544"/>
      <c r="S99" s="544"/>
      <c r="T99" s="544"/>
      <c r="U99" s="544"/>
      <c r="V99" s="544"/>
      <c r="W99" s="544"/>
      <c r="X99" s="544"/>
      <c r="Y99" s="544"/>
      <c r="Z99" s="544"/>
      <c r="AA99" s="544"/>
      <c r="AB99" s="544"/>
      <c r="AC99" s="544"/>
      <c r="AD99" s="544"/>
      <c r="AE99" s="544"/>
      <c r="AF99" s="544"/>
      <c r="AG99" s="544"/>
      <c r="AH99" s="545"/>
      <c r="AI99" s="612"/>
      <c r="AJ99" s="612"/>
      <c r="AK99" s="612"/>
      <c r="AL99" s="612"/>
      <c r="AM99" s="612"/>
      <c r="AN99" s="612"/>
    </row>
    <row r="100" spans="1:40" ht="18" customHeight="1" x14ac:dyDescent="0.2">
      <c r="C100" s="612"/>
      <c r="D100" s="612"/>
      <c r="E100" s="543"/>
      <c r="F100" s="544"/>
      <c r="G100" s="544"/>
      <c r="H100" s="544"/>
      <c r="I100" s="544"/>
      <c r="J100" s="544"/>
      <c r="K100" s="544"/>
      <c r="L100" s="544"/>
      <c r="M100" s="544"/>
      <c r="N100" s="544"/>
      <c r="O100" s="544"/>
      <c r="P100" s="544"/>
      <c r="Q100" s="544"/>
      <c r="R100" s="544"/>
      <c r="S100" s="544"/>
      <c r="T100" s="544"/>
      <c r="U100" s="544"/>
      <c r="V100" s="544"/>
      <c r="W100" s="544"/>
      <c r="X100" s="544"/>
      <c r="Y100" s="544"/>
      <c r="Z100" s="544"/>
      <c r="AA100" s="544"/>
      <c r="AB100" s="544"/>
      <c r="AC100" s="544"/>
      <c r="AD100" s="544"/>
      <c r="AE100" s="544"/>
      <c r="AF100" s="544"/>
      <c r="AG100" s="544"/>
      <c r="AH100" s="545"/>
      <c r="AI100" s="612"/>
      <c r="AJ100" s="612"/>
      <c r="AK100" s="612"/>
      <c r="AL100" s="612"/>
      <c r="AM100" s="612"/>
      <c r="AN100" s="612"/>
    </row>
    <row r="101" spans="1:40" ht="18" customHeight="1" x14ac:dyDescent="0.2">
      <c r="C101" s="612"/>
      <c r="D101" s="612"/>
      <c r="E101" s="543"/>
      <c r="F101" s="544"/>
      <c r="G101" s="544"/>
      <c r="H101" s="544"/>
      <c r="I101" s="544"/>
      <c r="J101" s="544"/>
      <c r="K101" s="544"/>
      <c r="L101" s="544"/>
      <c r="M101" s="544"/>
      <c r="N101" s="544"/>
      <c r="O101" s="544"/>
      <c r="P101" s="544"/>
      <c r="Q101" s="544"/>
      <c r="R101" s="544"/>
      <c r="S101" s="544"/>
      <c r="T101" s="544"/>
      <c r="U101" s="544"/>
      <c r="V101" s="544"/>
      <c r="W101" s="544"/>
      <c r="X101" s="544"/>
      <c r="Y101" s="544"/>
      <c r="Z101" s="544"/>
      <c r="AA101" s="544"/>
      <c r="AB101" s="544"/>
      <c r="AC101" s="544"/>
      <c r="AD101" s="544"/>
      <c r="AE101" s="544"/>
      <c r="AF101" s="544"/>
      <c r="AG101" s="544"/>
      <c r="AH101" s="545"/>
      <c r="AI101" s="612"/>
      <c r="AJ101" s="612"/>
      <c r="AK101" s="612"/>
      <c r="AL101" s="612"/>
      <c r="AM101" s="612"/>
      <c r="AN101" s="612"/>
    </row>
    <row r="102" spans="1:40" ht="18" customHeight="1" x14ac:dyDescent="0.2">
      <c r="C102" s="612"/>
      <c r="D102" s="612"/>
      <c r="E102" s="543"/>
      <c r="F102" s="544"/>
      <c r="G102" s="544"/>
      <c r="H102" s="544"/>
      <c r="I102" s="544"/>
      <c r="J102" s="544"/>
      <c r="K102" s="544"/>
      <c r="L102" s="544"/>
      <c r="M102" s="544"/>
      <c r="N102" s="544"/>
      <c r="O102" s="544"/>
      <c r="P102" s="544"/>
      <c r="Q102" s="544"/>
      <c r="R102" s="544"/>
      <c r="S102" s="544"/>
      <c r="T102" s="544"/>
      <c r="U102" s="544"/>
      <c r="V102" s="544"/>
      <c r="W102" s="544"/>
      <c r="X102" s="544"/>
      <c r="Y102" s="544"/>
      <c r="Z102" s="544"/>
      <c r="AA102" s="544"/>
      <c r="AB102" s="544"/>
      <c r="AC102" s="544"/>
      <c r="AD102" s="544"/>
      <c r="AE102" s="544"/>
      <c r="AF102" s="544"/>
      <c r="AG102" s="544"/>
      <c r="AH102" s="545"/>
      <c r="AI102" s="612"/>
      <c r="AJ102" s="612"/>
      <c r="AK102" s="612"/>
      <c r="AL102" s="612"/>
      <c r="AM102" s="612"/>
      <c r="AN102" s="612"/>
    </row>
    <row r="103" spans="1:40" ht="18" customHeight="1" x14ac:dyDescent="0.2">
      <c r="C103" s="612"/>
      <c r="D103" s="612"/>
      <c r="E103" s="543"/>
      <c r="F103" s="544"/>
      <c r="G103" s="544"/>
      <c r="H103" s="544"/>
      <c r="I103" s="544"/>
      <c r="J103" s="544"/>
      <c r="K103" s="544"/>
      <c r="L103" s="544"/>
      <c r="M103" s="544"/>
      <c r="N103" s="544"/>
      <c r="O103" s="544"/>
      <c r="P103" s="544"/>
      <c r="Q103" s="544"/>
      <c r="R103" s="544"/>
      <c r="S103" s="544"/>
      <c r="T103" s="544"/>
      <c r="U103" s="544"/>
      <c r="V103" s="544"/>
      <c r="W103" s="544"/>
      <c r="X103" s="544"/>
      <c r="Y103" s="544"/>
      <c r="Z103" s="544"/>
      <c r="AA103" s="544"/>
      <c r="AB103" s="544"/>
      <c r="AC103" s="544"/>
      <c r="AD103" s="544"/>
      <c r="AE103" s="544"/>
      <c r="AF103" s="544"/>
      <c r="AG103" s="544"/>
      <c r="AH103" s="545"/>
      <c r="AI103" s="612"/>
      <c r="AJ103" s="612"/>
      <c r="AK103" s="612"/>
      <c r="AL103" s="612"/>
      <c r="AM103" s="612"/>
      <c r="AN103" s="612"/>
    </row>
    <row r="104" spans="1:40" ht="18" customHeight="1" x14ac:dyDescent="0.2">
      <c r="C104" s="612"/>
      <c r="D104" s="612"/>
      <c r="E104" s="546"/>
      <c r="F104" s="547"/>
      <c r="G104" s="547"/>
      <c r="H104" s="547"/>
      <c r="I104" s="547"/>
      <c r="J104" s="547"/>
      <c r="K104" s="547"/>
      <c r="L104" s="547"/>
      <c r="M104" s="547"/>
      <c r="N104" s="547"/>
      <c r="O104" s="547"/>
      <c r="P104" s="547"/>
      <c r="Q104" s="547"/>
      <c r="R104" s="547"/>
      <c r="S104" s="547"/>
      <c r="T104" s="547"/>
      <c r="U104" s="547"/>
      <c r="V104" s="547"/>
      <c r="W104" s="547"/>
      <c r="X104" s="547"/>
      <c r="Y104" s="547"/>
      <c r="Z104" s="547"/>
      <c r="AA104" s="547"/>
      <c r="AB104" s="547"/>
      <c r="AC104" s="547"/>
      <c r="AD104" s="547"/>
      <c r="AE104" s="547"/>
      <c r="AF104" s="547"/>
      <c r="AG104" s="547"/>
      <c r="AH104" s="548"/>
      <c r="AI104" s="612"/>
      <c r="AJ104" s="612"/>
      <c r="AK104" s="612"/>
      <c r="AL104" s="612"/>
      <c r="AM104" s="612"/>
      <c r="AN104" s="612"/>
    </row>
    <row r="105" spans="1:40" ht="18" customHeight="1" x14ac:dyDescent="0.2">
      <c r="A105" s="28"/>
      <c r="B105" s="17"/>
      <c r="C105" s="241"/>
      <c r="D105" s="241"/>
      <c r="E105" s="617" t="s">
        <v>501</v>
      </c>
      <c r="F105" s="617"/>
      <c r="G105" s="617"/>
      <c r="H105" s="617"/>
      <c r="I105" s="617"/>
      <c r="J105" s="617"/>
      <c r="K105" s="617"/>
      <c r="L105" s="617"/>
      <c r="M105" s="617"/>
      <c r="N105" s="617"/>
      <c r="O105" s="617"/>
      <c r="P105" s="617"/>
      <c r="Q105" s="617"/>
      <c r="R105" s="617"/>
      <c r="S105" s="617"/>
      <c r="T105" s="617"/>
      <c r="U105" s="617"/>
      <c r="V105" s="617"/>
      <c r="W105" s="617"/>
      <c r="X105" s="617"/>
      <c r="Y105" s="617"/>
      <c r="Z105" s="617"/>
      <c r="AA105" s="617"/>
      <c r="AB105" s="617"/>
      <c r="AC105" s="617"/>
      <c r="AD105" s="617"/>
      <c r="AE105" s="617"/>
      <c r="AF105" s="617"/>
      <c r="AG105" s="617"/>
      <c r="AH105" s="617"/>
      <c r="AI105" s="617"/>
      <c r="AJ105" s="617"/>
      <c r="AK105" s="617"/>
      <c r="AL105" s="617"/>
      <c r="AM105" s="617"/>
      <c r="AN105" s="617"/>
    </row>
    <row r="106" spans="1:40" ht="18" customHeight="1" x14ac:dyDescent="0.2">
      <c r="A106" s="28"/>
      <c r="B106" s="17"/>
      <c r="C106" s="241"/>
      <c r="D106" s="241"/>
      <c r="E106" s="617"/>
      <c r="F106" s="617"/>
      <c r="G106" s="617"/>
      <c r="H106" s="617"/>
      <c r="I106" s="617"/>
      <c r="J106" s="617"/>
      <c r="K106" s="617"/>
      <c r="L106" s="617"/>
      <c r="M106" s="617"/>
      <c r="N106" s="617"/>
      <c r="O106" s="617"/>
      <c r="P106" s="617"/>
      <c r="Q106" s="617"/>
      <c r="R106" s="617"/>
      <c r="S106" s="617"/>
      <c r="T106" s="617"/>
      <c r="U106" s="617"/>
      <c r="V106" s="617"/>
      <c r="W106" s="617"/>
      <c r="X106" s="617"/>
      <c r="Y106" s="617"/>
      <c r="Z106" s="617"/>
      <c r="AA106" s="617"/>
      <c r="AB106" s="617"/>
      <c r="AC106" s="617"/>
      <c r="AD106" s="617"/>
      <c r="AE106" s="617"/>
      <c r="AF106" s="617"/>
      <c r="AG106" s="617"/>
      <c r="AH106" s="617"/>
      <c r="AI106" s="617"/>
      <c r="AJ106" s="617"/>
      <c r="AK106" s="617"/>
      <c r="AL106" s="617"/>
      <c r="AM106" s="617"/>
      <c r="AN106" s="617"/>
    </row>
  </sheetData>
  <mergeCells count="64">
    <mergeCell ref="C8:AN9"/>
    <mergeCell ref="AA24:AN30"/>
    <mergeCell ref="AA31:AN37"/>
    <mergeCell ref="E63:AN65"/>
    <mergeCell ref="E71:AN72"/>
    <mergeCell ref="C58:D59"/>
    <mergeCell ref="E58:AH59"/>
    <mergeCell ref="AI58:AN59"/>
    <mergeCell ref="AI43:AN45"/>
    <mergeCell ref="AI46:AN47"/>
    <mergeCell ref="AI48:AN49"/>
    <mergeCell ref="E66:AN70"/>
    <mergeCell ref="C46:D47"/>
    <mergeCell ref="C48:D49"/>
    <mergeCell ref="E43:AH45"/>
    <mergeCell ref="E46:AH47"/>
    <mergeCell ref="AO37:AS37"/>
    <mergeCell ref="E22:AN23"/>
    <mergeCell ref="AO36:AT36"/>
    <mergeCell ref="AO25:AT25"/>
    <mergeCell ref="C60:D62"/>
    <mergeCell ref="E60:AH62"/>
    <mergeCell ref="AI60:AN62"/>
    <mergeCell ref="C52:D53"/>
    <mergeCell ref="E52:AH53"/>
    <mergeCell ref="AI52:AN53"/>
    <mergeCell ref="C54:D55"/>
    <mergeCell ref="E54:AH55"/>
    <mergeCell ref="AI54:AN55"/>
    <mergeCell ref="C56:D57"/>
    <mergeCell ref="E56:AH57"/>
    <mergeCell ref="AI56:AN57"/>
    <mergeCell ref="C98:D104"/>
    <mergeCell ref="E98:AH104"/>
    <mergeCell ref="A1:B2"/>
    <mergeCell ref="C1:AN2"/>
    <mergeCell ref="C4:D5"/>
    <mergeCell ref="E4:AH5"/>
    <mergeCell ref="AI4:AN5"/>
    <mergeCell ref="C12:D15"/>
    <mergeCell ref="E12:Z15"/>
    <mergeCell ref="AA12:AN13"/>
    <mergeCell ref="AA14:AN15"/>
    <mergeCell ref="C83:D86"/>
    <mergeCell ref="E83:AH86"/>
    <mergeCell ref="AI83:AN86"/>
    <mergeCell ref="C75:D80"/>
    <mergeCell ref="E75:AH80"/>
    <mergeCell ref="C43:D45"/>
    <mergeCell ref="E48:AH49"/>
    <mergeCell ref="C89:D95"/>
    <mergeCell ref="E89:AH95"/>
    <mergeCell ref="AI89:AN95"/>
    <mergeCell ref="AI75:AN80"/>
    <mergeCell ref="C18:D21"/>
    <mergeCell ref="E18:Z21"/>
    <mergeCell ref="C24:D37"/>
    <mergeCell ref="E24:Z37"/>
    <mergeCell ref="E38:AN40"/>
    <mergeCell ref="AI98:AN104"/>
    <mergeCell ref="E105:AN106"/>
    <mergeCell ref="AA18:AN19"/>
    <mergeCell ref="AA20:AN21"/>
    <mergeCell ref="E16:AN17"/>
  </mergeCells>
  <phoneticPr fontId="2"/>
  <dataValidations count="2">
    <dataValidation type="list" allowBlank="1" showInputMessage="1" showErrorMessage="1" sqref="AI4:AN5 AI43:AN49 AI75:AN80 AI52:AN59 AI83:AN87 AI98:AN104 AI89:AN96" xr:uid="{00000000-0002-0000-0500-000000000000}">
      <formula1>"はい,いいえ"</formula1>
    </dataValidation>
    <dataValidation type="list" allowBlank="1" showInputMessage="1" showErrorMessage="1" sqref="AI60:AN62" xr:uid="{00000000-0002-0000-0500-000001000000}">
      <formula1>"ある,ない"</formula1>
    </dataValidation>
  </dataValidations>
  <pageMargins left="0.43307086614173229" right="0.43307086614173229" top="0.23622047244094491" bottom="0.31496062992125984" header="0.27559055118110237" footer="0.31496062992125984"/>
  <pageSetup paperSize="9" fitToHeight="0" orientation="portrait" r:id="rId1"/>
  <headerFooter alignWithMargins="0"/>
  <rowBreaks count="2" manualBreakCount="2">
    <brk id="50" max="39" man="1"/>
    <brk id="95"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18"/>
  <sheetViews>
    <sheetView view="pageBreakPreview" zoomScaleNormal="90" zoomScaleSheetLayoutView="100" workbookViewId="0">
      <selection sqref="A1:C1"/>
    </sheetView>
  </sheetViews>
  <sheetFormatPr defaultColWidth="9" defaultRowHeight="13.2" x14ac:dyDescent="0.2"/>
  <cols>
    <col min="1" max="1" width="5.21875" style="91" customWidth="1"/>
    <col min="2" max="2" width="78.88671875" style="91" customWidth="1"/>
    <col min="3" max="3" width="11.44140625" style="93" bestFit="1" customWidth="1"/>
    <col min="4" max="16384" width="9" style="91"/>
  </cols>
  <sheetData>
    <row r="1" spans="1:3" ht="21" customHeight="1" x14ac:dyDescent="0.25">
      <c r="A1" s="870" t="s">
        <v>556</v>
      </c>
      <c r="B1" s="870"/>
      <c r="C1" s="870"/>
    </row>
    <row r="2" spans="1:3" ht="21" customHeight="1" x14ac:dyDescent="0.25">
      <c r="A2" s="92"/>
      <c r="B2" s="92"/>
      <c r="C2" s="92"/>
    </row>
    <row r="3" spans="1:3" ht="21" customHeight="1" x14ac:dyDescent="0.2">
      <c r="A3" s="871" t="s">
        <v>611</v>
      </c>
      <c r="B3" s="871"/>
      <c r="C3" s="871"/>
    </row>
    <row r="4" spans="1:3" ht="21" customHeight="1" x14ac:dyDescent="0.2">
      <c r="A4" s="871" t="s">
        <v>610</v>
      </c>
      <c r="B4" s="871"/>
      <c r="C4" s="871"/>
    </row>
    <row r="5" spans="1:3" ht="13.8" customHeight="1" thickBot="1" x14ac:dyDescent="0.25"/>
    <row r="6" spans="1:3" s="93" customFormat="1" ht="13.8" thickBot="1" x14ac:dyDescent="0.25">
      <c r="A6" s="872" t="s">
        <v>270</v>
      </c>
      <c r="B6" s="873"/>
      <c r="C6" s="94" t="s">
        <v>263</v>
      </c>
    </row>
    <row r="7" spans="1:3" s="96" customFormat="1" ht="46.8" customHeight="1" x14ac:dyDescent="0.2">
      <c r="A7" s="874" t="s">
        <v>641</v>
      </c>
      <c r="B7" s="875"/>
      <c r="C7" s="95" t="s">
        <v>264</v>
      </c>
    </row>
    <row r="8" spans="1:3" s="96" customFormat="1" ht="137.4" customHeight="1" x14ac:dyDescent="0.2">
      <c r="A8" s="863" t="s">
        <v>642</v>
      </c>
      <c r="B8" s="864"/>
      <c r="C8" s="97" t="s">
        <v>264</v>
      </c>
    </row>
    <row r="9" spans="1:3" s="96" customFormat="1" ht="87" customHeight="1" x14ac:dyDescent="0.2">
      <c r="A9" s="863" t="s">
        <v>643</v>
      </c>
      <c r="B9" s="864"/>
      <c r="C9" s="97" t="s">
        <v>264</v>
      </c>
    </row>
    <row r="10" spans="1:3" s="96" customFormat="1" ht="74.400000000000006" customHeight="1" x14ac:dyDescent="0.2">
      <c r="A10" s="865" t="s">
        <v>644</v>
      </c>
      <c r="B10" s="866"/>
      <c r="C10" s="97" t="s">
        <v>264</v>
      </c>
    </row>
    <row r="11" spans="1:3" ht="42" customHeight="1" thickBot="1" x14ac:dyDescent="0.25">
      <c r="A11" s="867" t="s">
        <v>602</v>
      </c>
      <c r="B11" s="868"/>
      <c r="C11" s="98" t="s">
        <v>264</v>
      </c>
    </row>
    <row r="14" spans="1:3" ht="17.25" customHeight="1" x14ac:dyDescent="0.2">
      <c r="A14" s="91" t="s">
        <v>266</v>
      </c>
    </row>
    <row r="15" spans="1:3" s="100" customFormat="1" ht="99.6" customHeight="1" x14ac:dyDescent="0.2">
      <c r="A15" s="99" t="s">
        <v>271</v>
      </c>
      <c r="B15" s="862" t="s">
        <v>645</v>
      </c>
      <c r="C15" s="862"/>
    </row>
    <row r="16" spans="1:3" s="100" customFormat="1" ht="33" customHeight="1" x14ac:dyDescent="0.2">
      <c r="A16" s="99"/>
      <c r="B16" s="862" t="s">
        <v>272</v>
      </c>
      <c r="C16" s="862"/>
    </row>
    <row r="17" spans="1:3" s="100" customFormat="1" ht="274.8" customHeight="1" x14ac:dyDescent="0.2">
      <c r="A17" s="101" t="s">
        <v>273</v>
      </c>
      <c r="B17" s="862" t="s">
        <v>646</v>
      </c>
      <c r="C17" s="869"/>
    </row>
    <row r="18" spans="1:3" s="100" customFormat="1" ht="169.2" customHeight="1" x14ac:dyDescent="0.2">
      <c r="A18" s="102"/>
      <c r="B18" s="862" t="s">
        <v>557</v>
      </c>
      <c r="C18" s="862"/>
    </row>
  </sheetData>
  <mergeCells count="13">
    <mergeCell ref="A8:B8"/>
    <mergeCell ref="A1:C1"/>
    <mergeCell ref="A3:C3"/>
    <mergeCell ref="A4:C4"/>
    <mergeCell ref="A6:B6"/>
    <mergeCell ref="A7:B7"/>
    <mergeCell ref="B18:C18"/>
    <mergeCell ref="A9:B9"/>
    <mergeCell ref="A10:B10"/>
    <mergeCell ref="A11:B11"/>
    <mergeCell ref="B16:C16"/>
    <mergeCell ref="B17:C17"/>
    <mergeCell ref="B15:C15"/>
  </mergeCells>
  <phoneticPr fontId="2"/>
  <pageMargins left="0.59" right="0.28000000000000003" top="0.98399999999999999" bottom="0.98399999999999999" header="0.51200000000000001" footer="0.51200000000000001"/>
  <pageSetup paperSize="9" orientation="portrait" r:id="rId1"/>
  <headerFooter alignWithMargins="0"/>
  <rowBreaks count="1" manualBreakCount="1">
    <brk id="1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F47"/>
  <sheetViews>
    <sheetView view="pageBreakPreview" zoomScaleNormal="100" zoomScaleSheetLayoutView="100" workbookViewId="0">
      <selection sqref="A1:Q1"/>
    </sheetView>
  </sheetViews>
  <sheetFormatPr defaultColWidth="9" defaultRowHeight="13.2" x14ac:dyDescent="0.2"/>
  <cols>
    <col min="1" max="2" width="5.33203125" style="81" customWidth="1"/>
    <col min="3" max="15" width="5.44140625" style="81" customWidth="1"/>
    <col min="16" max="16" width="5.44140625" style="83" customWidth="1"/>
    <col min="17" max="17" width="11.44140625" style="83" customWidth="1"/>
    <col min="18" max="16384" width="9" style="81"/>
  </cols>
  <sheetData>
    <row r="1" spans="1:32" ht="21" customHeight="1" x14ac:dyDescent="0.25">
      <c r="A1" s="908" t="s">
        <v>274</v>
      </c>
      <c r="B1" s="908"/>
      <c r="C1" s="908"/>
      <c r="D1" s="908"/>
      <c r="E1" s="908"/>
      <c r="F1" s="908"/>
      <c r="G1" s="908"/>
      <c r="H1" s="908"/>
      <c r="I1" s="908"/>
      <c r="J1" s="908"/>
      <c r="K1" s="908"/>
      <c r="L1" s="908"/>
      <c r="M1" s="908"/>
      <c r="N1" s="908"/>
      <c r="O1" s="908"/>
      <c r="P1" s="908"/>
      <c r="Q1" s="908"/>
    </row>
    <row r="2" spans="1:32" ht="21" customHeight="1" x14ac:dyDescent="0.25">
      <c r="A2" s="263"/>
      <c r="B2" s="263"/>
      <c r="C2" s="263"/>
      <c r="D2" s="263"/>
      <c r="E2" s="263"/>
      <c r="F2" s="263"/>
      <c r="G2" s="263"/>
      <c r="H2" s="263"/>
      <c r="I2" s="263"/>
      <c r="J2" s="263"/>
      <c r="K2" s="263"/>
      <c r="L2" s="263"/>
      <c r="M2" s="263"/>
      <c r="N2" s="263"/>
      <c r="O2" s="263"/>
      <c r="P2" s="263"/>
      <c r="Q2" s="263"/>
    </row>
    <row r="3" spans="1:32" ht="21" customHeight="1" x14ac:dyDescent="0.2">
      <c r="A3" s="907" t="s">
        <v>612</v>
      </c>
      <c r="B3" s="907"/>
      <c r="C3" s="907"/>
      <c r="D3" s="907"/>
      <c r="E3" s="907"/>
      <c r="F3" s="907"/>
      <c r="G3" s="907"/>
      <c r="H3" s="907"/>
      <c r="I3" s="907"/>
      <c r="J3" s="907"/>
      <c r="K3" s="907"/>
      <c r="L3" s="907"/>
      <c r="M3" s="907"/>
      <c r="N3" s="907"/>
      <c r="O3" s="907"/>
      <c r="P3" s="907"/>
      <c r="Q3" s="907"/>
    </row>
    <row r="4" spans="1:32" ht="21" customHeight="1" x14ac:dyDescent="0.2">
      <c r="A4" s="907" t="s">
        <v>613</v>
      </c>
      <c r="B4" s="907"/>
      <c r="C4" s="907"/>
      <c r="D4" s="907"/>
      <c r="E4" s="907"/>
      <c r="F4" s="907"/>
      <c r="G4" s="907"/>
      <c r="H4" s="907"/>
      <c r="I4" s="907"/>
      <c r="J4" s="907"/>
      <c r="K4" s="907"/>
      <c r="L4" s="907"/>
      <c r="M4" s="907"/>
      <c r="N4" s="907"/>
      <c r="O4" s="907"/>
      <c r="P4" s="907"/>
      <c r="Q4" s="907"/>
    </row>
    <row r="5" spans="1:32" ht="13.8" customHeight="1" thickBot="1" x14ac:dyDescent="0.3">
      <c r="A5" s="104"/>
      <c r="P5" s="82"/>
      <c r="Q5" s="82"/>
    </row>
    <row r="6" spans="1:32" s="83" customFormat="1" ht="13.8" thickBot="1" x14ac:dyDescent="0.25">
      <c r="A6" s="904" t="s">
        <v>275</v>
      </c>
      <c r="B6" s="905"/>
      <c r="C6" s="905"/>
      <c r="D6" s="905"/>
      <c r="E6" s="905"/>
      <c r="F6" s="905"/>
      <c r="G6" s="905"/>
      <c r="H6" s="905"/>
      <c r="I6" s="905"/>
      <c r="J6" s="905"/>
      <c r="K6" s="905"/>
      <c r="L6" s="905"/>
      <c r="M6" s="905"/>
      <c r="N6" s="905"/>
      <c r="O6" s="905"/>
      <c r="P6" s="906"/>
      <c r="Q6" s="84" t="s">
        <v>263</v>
      </c>
    </row>
    <row r="7" spans="1:32" s="86" customFormat="1" ht="42" customHeight="1" x14ac:dyDescent="0.2">
      <c r="A7" s="883" t="s">
        <v>603</v>
      </c>
      <c r="B7" s="884"/>
      <c r="C7" s="884"/>
      <c r="D7" s="884"/>
      <c r="E7" s="884"/>
      <c r="F7" s="884"/>
      <c r="G7" s="884"/>
      <c r="H7" s="884"/>
      <c r="I7" s="884"/>
      <c r="J7" s="884"/>
      <c r="K7" s="884"/>
      <c r="L7" s="884"/>
      <c r="M7" s="884"/>
      <c r="N7" s="884"/>
      <c r="O7" s="884"/>
      <c r="P7" s="885"/>
      <c r="Q7" s="265" t="s">
        <v>264</v>
      </c>
    </row>
    <row r="8" spans="1:32" s="86" customFormat="1" ht="42" customHeight="1" x14ac:dyDescent="0.2">
      <c r="A8" s="105"/>
      <c r="B8" s="909" t="s">
        <v>276</v>
      </c>
      <c r="C8" s="910"/>
      <c r="D8" s="910"/>
      <c r="E8" s="910"/>
      <c r="F8" s="910"/>
      <c r="G8" s="910"/>
      <c r="H8" s="910"/>
      <c r="I8" s="910"/>
      <c r="J8" s="910"/>
      <c r="K8" s="910"/>
      <c r="L8" s="910"/>
      <c r="M8" s="910"/>
      <c r="N8" s="910"/>
      <c r="O8" s="910"/>
      <c r="P8" s="911"/>
      <c r="Q8" s="279" t="s">
        <v>277</v>
      </c>
    </row>
    <row r="9" spans="1:32" s="86" customFormat="1" ht="42" customHeight="1" x14ac:dyDescent="0.2">
      <c r="A9" s="106"/>
      <c r="B9" s="107" t="s">
        <v>278</v>
      </c>
      <c r="C9" s="108"/>
      <c r="D9" s="108"/>
      <c r="E9" s="108"/>
      <c r="F9" s="108"/>
      <c r="G9" s="108"/>
      <c r="H9" s="108" t="s">
        <v>279</v>
      </c>
      <c r="I9" s="108"/>
      <c r="J9" s="108"/>
      <c r="K9" s="108"/>
      <c r="L9" s="108"/>
      <c r="M9" s="108"/>
      <c r="N9" s="109"/>
      <c r="O9" s="109"/>
      <c r="P9" s="110"/>
      <c r="Q9" s="280"/>
    </row>
    <row r="10" spans="1:32" s="86" customFormat="1" ht="10.199999999999999" customHeight="1" thickBot="1" x14ac:dyDescent="0.25">
      <c r="A10" s="106"/>
      <c r="B10" s="113"/>
      <c r="C10" s="114"/>
      <c r="D10" s="115"/>
      <c r="E10" s="115"/>
      <c r="F10" s="116"/>
      <c r="G10" s="114"/>
      <c r="H10" s="114"/>
      <c r="I10" s="115"/>
      <c r="J10" s="117"/>
      <c r="K10" s="115"/>
      <c r="L10" s="115"/>
      <c r="M10" s="115"/>
      <c r="N10" s="115"/>
      <c r="O10" s="115"/>
      <c r="P10" s="118"/>
      <c r="Q10" s="280"/>
    </row>
    <row r="11" spans="1:32" s="86" customFormat="1" ht="37.5" customHeight="1" thickBot="1" x14ac:dyDescent="0.25">
      <c r="A11" s="106"/>
      <c r="B11" s="878" t="s">
        <v>280</v>
      </c>
      <c r="C11" s="879"/>
      <c r="D11" s="119"/>
      <c r="E11" s="115" t="s">
        <v>281</v>
      </c>
      <c r="F11" s="116" t="s">
        <v>282</v>
      </c>
      <c r="G11" s="880" t="s">
        <v>283</v>
      </c>
      <c r="H11" s="879"/>
      <c r="I11" s="119"/>
      <c r="J11" s="117" t="s">
        <v>604</v>
      </c>
      <c r="K11" s="115" t="s">
        <v>125</v>
      </c>
      <c r="L11" s="120"/>
      <c r="M11" s="115" t="s">
        <v>605</v>
      </c>
      <c r="N11" s="881" t="s">
        <v>286</v>
      </c>
      <c r="O11" s="881"/>
      <c r="P11" s="882"/>
      <c r="Q11" s="281" t="s">
        <v>277</v>
      </c>
    </row>
    <row r="12" spans="1:32" s="86" customFormat="1" ht="10.199999999999999" customHeight="1" x14ac:dyDescent="0.2">
      <c r="A12" s="106"/>
      <c r="B12" s="121"/>
      <c r="C12" s="122"/>
      <c r="D12" s="122"/>
      <c r="E12" s="122"/>
      <c r="F12" s="122"/>
      <c r="G12" s="122"/>
      <c r="H12" s="122"/>
      <c r="I12" s="122"/>
      <c r="J12" s="122"/>
      <c r="K12" s="122"/>
      <c r="L12" s="122"/>
      <c r="M12" s="122"/>
      <c r="N12" s="122"/>
      <c r="O12" s="122"/>
      <c r="P12" s="123"/>
      <c r="Q12" s="280"/>
    </row>
    <row r="13" spans="1:32" s="86" customFormat="1" ht="42" customHeight="1" x14ac:dyDescent="0.2">
      <c r="A13" s="889" t="s">
        <v>606</v>
      </c>
      <c r="B13" s="890"/>
      <c r="C13" s="890"/>
      <c r="D13" s="890"/>
      <c r="E13" s="890"/>
      <c r="F13" s="890"/>
      <c r="G13" s="890"/>
      <c r="H13" s="890"/>
      <c r="I13" s="890"/>
      <c r="J13" s="890"/>
      <c r="K13" s="890"/>
      <c r="L13" s="890"/>
      <c r="M13" s="890"/>
      <c r="N13" s="890"/>
      <c r="O13" s="890"/>
      <c r="P13" s="891"/>
      <c r="Q13" s="266" t="s">
        <v>264</v>
      </c>
      <c r="R13" s="124"/>
      <c r="S13" s="117"/>
      <c r="T13" s="117"/>
      <c r="U13" s="117"/>
      <c r="V13" s="117"/>
      <c r="W13" s="117"/>
      <c r="X13" s="117"/>
      <c r="Y13" s="117"/>
      <c r="Z13" s="117"/>
      <c r="AA13" s="117"/>
      <c r="AB13" s="117"/>
      <c r="AC13" s="117"/>
      <c r="AD13" s="117"/>
      <c r="AE13" s="124"/>
    </row>
    <row r="14" spans="1:32" s="86" customFormat="1" ht="24.75" customHeight="1" x14ac:dyDescent="0.2">
      <c r="A14" s="125" t="s">
        <v>287</v>
      </c>
      <c r="B14" s="117"/>
      <c r="C14" s="117"/>
      <c r="D14" s="117"/>
      <c r="E14" s="117"/>
      <c r="F14" s="117"/>
      <c r="G14" s="117"/>
      <c r="H14" s="117"/>
      <c r="I14" s="117"/>
      <c r="J14" s="117"/>
      <c r="K14" s="117"/>
      <c r="L14" s="117"/>
      <c r="M14" s="117"/>
      <c r="N14" s="117"/>
      <c r="O14" s="117"/>
      <c r="P14" s="126"/>
      <c r="Q14" s="280"/>
      <c r="R14" s="124"/>
      <c r="S14" s="117"/>
      <c r="T14" s="117"/>
      <c r="U14" s="117"/>
      <c r="V14" s="117"/>
      <c r="W14" s="117"/>
      <c r="X14" s="117"/>
      <c r="Y14" s="117"/>
      <c r="Z14" s="117"/>
      <c r="AA14" s="117"/>
      <c r="AB14" s="117"/>
      <c r="AC14" s="117"/>
      <c r="AD14" s="117"/>
      <c r="AE14" s="117"/>
      <c r="AF14" s="124"/>
    </row>
    <row r="15" spans="1:32" s="86" customFormat="1" ht="17.25" customHeight="1" x14ac:dyDescent="0.2">
      <c r="A15" s="127" t="s">
        <v>288</v>
      </c>
      <c r="B15" s="117"/>
      <c r="C15" s="117"/>
      <c r="D15" s="117"/>
      <c r="E15" s="117"/>
      <c r="F15" s="117"/>
      <c r="G15" s="117"/>
      <c r="H15" s="117"/>
      <c r="I15" s="117"/>
      <c r="J15" s="117"/>
      <c r="K15" s="117"/>
      <c r="L15" s="117"/>
      <c r="M15" s="117"/>
      <c r="N15" s="117"/>
      <c r="O15" s="117"/>
      <c r="P15" s="126"/>
      <c r="Q15" s="280"/>
      <c r="R15" s="124"/>
      <c r="S15" s="117"/>
      <c r="T15" s="117"/>
      <c r="U15" s="117"/>
      <c r="V15" s="117"/>
      <c r="W15" s="117"/>
      <c r="X15" s="117"/>
      <c r="Y15" s="117"/>
      <c r="Z15" s="117"/>
      <c r="AA15" s="117"/>
      <c r="AB15" s="117"/>
      <c r="AC15" s="117"/>
      <c r="AD15" s="117"/>
      <c r="AE15" s="117"/>
      <c r="AF15" s="124"/>
    </row>
    <row r="16" spans="1:32" s="86" customFormat="1" ht="24" customHeight="1" thickBot="1" x14ac:dyDescent="0.25">
      <c r="A16" s="128"/>
      <c r="B16" s="129" t="s">
        <v>83</v>
      </c>
      <c r="C16" s="129"/>
      <c r="D16" s="129"/>
      <c r="E16" s="129"/>
      <c r="F16" s="129"/>
      <c r="G16" s="117"/>
      <c r="H16" s="117"/>
      <c r="I16" s="117"/>
      <c r="J16" s="117"/>
      <c r="K16" s="117"/>
      <c r="L16" s="117"/>
      <c r="M16" s="117"/>
      <c r="N16" s="117"/>
      <c r="O16" s="117"/>
      <c r="P16" s="126"/>
      <c r="Q16" s="282"/>
      <c r="R16" s="124"/>
    </row>
    <row r="17" spans="1:18" s="86" customFormat="1" ht="44.25" customHeight="1" x14ac:dyDescent="0.2">
      <c r="A17" s="128"/>
      <c r="B17" s="131"/>
      <c r="C17" s="132" t="s">
        <v>84</v>
      </c>
      <c r="D17" s="132" t="s">
        <v>289</v>
      </c>
      <c r="E17" s="132" t="s">
        <v>73</v>
      </c>
      <c r="F17" s="132" t="s">
        <v>74</v>
      </c>
      <c r="G17" s="132" t="s">
        <v>75</v>
      </c>
      <c r="H17" s="132" t="s">
        <v>76</v>
      </c>
      <c r="I17" s="132" t="s">
        <v>77</v>
      </c>
      <c r="J17" s="132" t="s">
        <v>78</v>
      </c>
      <c r="K17" s="132" t="s">
        <v>79</v>
      </c>
      <c r="L17" s="132" t="s">
        <v>85</v>
      </c>
      <c r="M17" s="133" t="s">
        <v>86</v>
      </c>
      <c r="N17" s="134" t="s">
        <v>290</v>
      </c>
      <c r="O17" s="135" t="s">
        <v>291</v>
      </c>
      <c r="P17" s="135" t="s">
        <v>292</v>
      </c>
      <c r="Q17" s="283"/>
      <c r="R17" s="124"/>
    </row>
    <row r="18" spans="1:18" s="86" customFormat="1" ht="33.75" customHeight="1" x14ac:dyDescent="0.2">
      <c r="A18" s="128"/>
      <c r="B18" s="143" t="s">
        <v>607</v>
      </c>
      <c r="C18" s="138"/>
      <c r="D18" s="138"/>
      <c r="E18" s="138"/>
      <c r="F18" s="138"/>
      <c r="G18" s="138"/>
      <c r="H18" s="138"/>
      <c r="I18" s="138"/>
      <c r="J18" s="138"/>
      <c r="K18" s="138"/>
      <c r="L18" s="138"/>
      <c r="M18" s="139"/>
      <c r="N18" s="140"/>
      <c r="O18" s="141"/>
      <c r="P18" s="142"/>
      <c r="Q18" s="282"/>
    </row>
    <row r="19" spans="1:18" s="86" customFormat="1" ht="40.5" customHeight="1" thickBot="1" x14ac:dyDescent="0.25">
      <c r="A19" s="128"/>
      <c r="B19" s="301" t="s">
        <v>294</v>
      </c>
      <c r="C19" s="138"/>
      <c r="D19" s="138"/>
      <c r="E19" s="138"/>
      <c r="F19" s="138"/>
      <c r="G19" s="138"/>
      <c r="H19" s="138"/>
      <c r="I19" s="138"/>
      <c r="J19" s="138"/>
      <c r="K19" s="138"/>
      <c r="L19" s="138"/>
      <c r="M19" s="139"/>
      <c r="N19" s="144"/>
      <c r="O19" s="145"/>
      <c r="P19" s="145"/>
      <c r="Q19" s="282"/>
    </row>
    <row r="20" spans="1:18" s="86" customFormat="1" ht="36" customHeight="1" x14ac:dyDescent="0.2">
      <c r="A20" s="892" t="s">
        <v>295</v>
      </c>
      <c r="B20" s="893"/>
      <c r="C20" s="894" t="s">
        <v>296</v>
      </c>
      <c r="D20" s="894"/>
      <c r="E20" s="894"/>
      <c r="F20" s="894"/>
      <c r="G20" s="894"/>
      <c r="H20" s="894"/>
      <c r="I20" s="894"/>
      <c r="J20" s="894"/>
      <c r="K20" s="894"/>
      <c r="L20" s="894"/>
      <c r="M20" s="894"/>
      <c r="N20" s="894"/>
      <c r="O20" s="894"/>
      <c r="P20" s="895"/>
      <c r="Q20" s="284"/>
    </row>
    <row r="21" spans="1:18" s="86" customFormat="1" ht="36" customHeight="1" x14ac:dyDescent="0.2">
      <c r="A21" s="130"/>
      <c r="B21" s="896" t="s">
        <v>608</v>
      </c>
      <c r="C21" s="896"/>
      <c r="D21" s="896"/>
      <c r="E21" s="896"/>
      <c r="F21" s="896"/>
      <c r="G21" s="896"/>
      <c r="H21" s="896"/>
      <c r="I21" s="896"/>
      <c r="J21" s="896"/>
      <c r="K21" s="896"/>
      <c r="L21" s="896"/>
      <c r="M21" s="896"/>
      <c r="N21" s="896"/>
      <c r="O21" s="896"/>
      <c r="P21" s="897"/>
      <c r="Q21" s="285"/>
    </row>
    <row r="22" spans="1:18" s="86" customFormat="1" ht="18" customHeight="1" thickBot="1" x14ac:dyDescent="0.25">
      <c r="A22" s="130"/>
      <c r="B22" s="896" t="s">
        <v>298</v>
      </c>
      <c r="C22" s="896"/>
      <c r="D22" s="896"/>
      <c r="E22" s="896"/>
      <c r="F22" s="896"/>
      <c r="G22" s="896"/>
      <c r="H22" s="896"/>
      <c r="I22" s="896"/>
      <c r="J22" s="896"/>
      <c r="K22" s="896"/>
      <c r="L22" s="896"/>
      <c r="M22" s="896"/>
      <c r="N22" s="896"/>
      <c r="O22" s="896"/>
      <c r="P22" s="897"/>
      <c r="Q22" s="285"/>
    </row>
    <row r="23" spans="1:18" s="86" customFormat="1" ht="24" customHeight="1" thickBot="1" x14ac:dyDescent="0.25">
      <c r="A23" s="130"/>
      <c r="B23" s="147" t="s">
        <v>299</v>
      </c>
      <c r="C23" s="138"/>
      <c r="D23" s="148" t="s">
        <v>87</v>
      </c>
      <c r="E23" s="149" t="s">
        <v>300</v>
      </c>
      <c r="F23" s="147" t="s">
        <v>301</v>
      </c>
      <c r="G23" s="138"/>
      <c r="H23" s="148" t="s">
        <v>87</v>
      </c>
      <c r="I23" s="149" t="s">
        <v>300</v>
      </c>
      <c r="J23" s="147" t="s">
        <v>302</v>
      </c>
      <c r="K23" s="138"/>
      <c r="L23" s="148" t="s">
        <v>87</v>
      </c>
      <c r="M23" s="150" t="s">
        <v>303</v>
      </c>
      <c r="N23" s="154"/>
      <c r="O23" s="148" t="s">
        <v>304</v>
      </c>
      <c r="P23" s="126"/>
      <c r="Q23" s="282"/>
    </row>
    <row r="24" spans="1:18" s="86" customFormat="1" ht="10.199999999999999" customHeight="1" x14ac:dyDescent="0.2">
      <c r="A24" s="130"/>
      <c r="B24" s="115"/>
      <c r="C24" s="115"/>
      <c r="D24" s="115"/>
      <c r="E24" s="115"/>
      <c r="F24" s="115"/>
      <c r="G24" s="115"/>
      <c r="H24" s="115"/>
      <c r="I24" s="115"/>
      <c r="J24" s="115"/>
      <c r="K24" s="115"/>
      <c r="L24" s="115"/>
      <c r="M24" s="115"/>
      <c r="N24" s="115"/>
      <c r="O24" s="115"/>
      <c r="P24" s="118"/>
      <c r="Q24" s="285"/>
    </row>
    <row r="25" spans="1:18" s="86" customFormat="1" ht="21" customHeight="1" thickBot="1" x14ac:dyDescent="0.25">
      <c r="A25" s="130"/>
      <c r="B25" s="896" t="s">
        <v>305</v>
      </c>
      <c r="C25" s="896"/>
      <c r="D25" s="896"/>
      <c r="E25" s="896"/>
      <c r="F25" s="896"/>
      <c r="G25" s="896"/>
      <c r="H25" s="896"/>
      <c r="I25" s="896"/>
      <c r="J25" s="896"/>
      <c r="K25" s="896"/>
      <c r="L25" s="896"/>
      <c r="M25" s="896"/>
      <c r="N25" s="896"/>
      <c r="O25" s="896"/>
      <c r="P25" s="897"/>
      <c r="Q25" s="285"/>
    </row>
    <row r="26" spans="1:18" s="86" customFormat="1" ht="24.75" customHeight="1" thickBot="1" x14ac:dyDescent="0.25">
      <c r="A26" s="130"/>
      <c r="B26" s="147" t="s">
        <v>299</v>
      </c>
      <c r="C26" s="138"/>
      <c r="D26" s="148" t="s">
        <v>87</v>
      </c>
      <c r="E26" s="149" t="s">
        <v>300</v>
      </c>
      <c r="F26" s="147" t="s">
        <v>301</v>
      </c>
      <c r="G26" s="138"/>
      <c r="H26" s="148" t="s">
        <v>87</v>
      </c>
      <c r="I26" s="149" t="s">
        <v>300</v>
      </c>
      <c r="J26" s="147" t="s">
        <v>302</v>
      </c>
      <c r="K26" s="138"/>
      <c r="L26" s="148" t="s">
        <v>87</v>
      </c>
      <c r="M26" s="150" t="s">
        <v>303</v>
      </c>
      <c r="N26" s="154"/>
      <c r="O26" s="148" t="s">
        <v>306</v>
      </c>
      <c r="P26" s="126"/>
      <c r="Q26" s="282"/>
    </row>
    <row r="27" spans="1:18" s="86" customFormat="1" ht="10.199999999999999" customHeight="1" thickBot="1" x14ac:dyDescent="0.25">
      <c r="A27" s="130"/>
      <c r="B27" s="152"/>
      <c r="C27" s="117"/>
      <c r="D27" s="148"/>
      <c r="E27" s="149"/>
      <c r="F27" s="152"/>
      <c r="G27" s="117"/>
      <c r="H27" s="148"/>
      <c r="I27" s="149"/>
      <c r="J27" s="152"/>
      <c r="K27" s="117"/>
      <c r="L27" s="148"/>
      <c r="M27" s="150"/>
      <c r="N27" s="153"/>
      <c r="O27" s="148"/>
      <c r="P27" s="126"/>
      <c r="Q27" s="282"/>
    </row>
    <row r="28" spans="1:18" s="86" customFormat="1" ht="26.25" customHeight="1" thickBot="1" x14ac:dyDescent="0.25">
      <c r="A28" s="130"/>
      <c r="B28" s="117"/>
      <c r="C28" s="881" t="s">
        <v>307</v>
      </c>
      <c r="D28" s="881"/>
      <c r="E28" s="881"/>
      <c r="F28" s="881"/>
      <c r="G28" s="881"/>
      <c r="H28" s="881"/>
      <c r="I28" s="881"/>
      <c r="J28" s="881"/>
      <c r="K28" s="881"/>
      <c r="L28" s="881"/>
      <c r="M28" s="882"/>
      <c r="N28" s="154"/>
      <c r="O28" s="155" t="s">
        <v>308</v>
      </c>
      <c r="P28" s="156"/>
      <c r="Q28" s="286"/>
    </row>
    <row r="29" spans="1:18" s="86" customFormat="1" ht="10.199999999999999" customHeight="1" x14ac:dyDescent="0.2">
      <c r="A29" s="158"/>
      <c r="B29" s="159"/>
      <c r="C29" s="159"/>
      <c r="D29" s="159"/>
      <c r="E29" s="159"/>
      <c r="F29" s="159"/>
      <c r="G29" s="159"/>
      <c r="H29" s="159"/>
      <c r="I29" s="159"/>
      <c r="J29" s="159"/>
      <c r="K29" s="159"/>
      <c r="L29" s="159"/>
      <c r="M29" s="159"/>
      <c r="N29" s="159"/>
      <c r="O29" s="159"/>
      <c r="P29" s="160"/>
      <c r="Q29" s="287"/>
    </row>
    <row r="30" spans="1:18" s="86" customFormat="1" ht="42" customHeight="1" x14ac:dyDescent="0.2">
      <c r="A30" s="898" t="s">
        <v>309</v>
      </c>
      <c r="B30" s="899"/>
      <c r="C30" s="899"/>
      <c r="D30" s="899"/>
      <c r="E30" s="899"/>
      <c r="F30" s="899"/>
      <c r="G30" s="899"/>
      <c r="H30" s="899"/>
      <c r="I30" s="899"/>
      <c r="J30" s="899"/>
      <c r="K30" s="899"/>
      <c r="L30" s="899"/>
      <c r="M30" s="899"/>
      <c r="N30" s="899"/>
      <c r="O30" s="899"/>
      <c r="P30" s="900"/>
      <c r="Q30" s="288" t="s">
        <v>277</v>
      </c>
    </row>
    <row r="31" spans="1:18" s="86" customFormat="1" ht="42" customHeight="1" x14ac:dyDescent="0.2">
      <c r="A31" s="901" t="s">
        <v>310</v>
      </c>
      <c r="B31" s="902"/>
      <c r="C31" s="902"/>
      <c r="D31" s="902"/>
      <c r="E31" s="902"/>
      <c r="F31" s="902"/>
      <c r="G31" s="902"/>
      <c r="H31" s="902"/>
      <c r="I31" s="902"/>
      <c r="J31" s="902"/>
      <c r="K31" s="902"/>
      <c r="L31" s="902"/>
      <c r="M31" s="902"/>
      <c r="N31" s="902"/>
      <c r="O31" s="902"/>
      <c r="P31" s="903"/>
      <c r="Q31" s="281"/>
    </row>
    <row r="32" spans="1:18" ht="42" customHeight="1" x14ac:dyDescent="0.2">
      <c r="A32" s="164"/>
      <c r="B32" s="886" t="s">
        <v>311</v>
      </c>
      <c r="C32" s="887"/>
      <c r="D32" s="887"/>
      <c r="E32" s="887"/>
      <c r="F32" s="887"/>
      <c r="G32" s="887"/>
      <c r="H32" s="887"/>
      <c r="I32" s="887"/>
      <c r="J32" s="887"/>
      <c r="K32" s="887"/>
      <c r="L32" s="887"/>
      <c r="M32" s="887"/>
      <c r="N32" s="887"/>
      <c r="O32" s="887"/>
      <c r="P32" s="888"/>
      <c r="Q32" s="289" t="s">
        <v>277</v>
      </c>
    </row>
    <row r="33" spans="1:17" ht="42" customHeight="1" thickBot="1" x14ac:dyDescent="0.25">
      <c r="A33" s="165" t="s">
        <v>265</v>
      </c>
      <c r="B33" s="166"/>
      <c r="C33" s="166"/>
      <c r="D33" s="167"/>
      <c r="E33" s="167"/>
      <c r="F33" s="167"/>
      <c r="G33" s="167"/>
      <c r="H33" s="167"/>
      <c r="I33" s="167"/>
      <c r="J33" s="167"/>
      <c r="K33" s="167"/>
      <c r="L33" s="167"/>
      <c r="M33" s="167"/>
      <c r="N33" s="167"/>
      <c r="O33" s="167"/>
      <c r="P33" s="168"/>
      <c r="Q33" s="290" t="s">
        <v>277</v>
      </c>
    </row>
    <row r="34" spans="1:17" s="169" customFormat="1" ht="13.5" customHeight="1" x14ac:dyDescent="0.2">
      <c r="A34" s="81"/>
      <c r="B34" s="81"/>
      <c r="C34" s="81"/>
      <c r="D34" s="81"/>
      <c r="E34" s="81"/>
      <c r="F34" s="81"/>
      <c r="G34" s="81"/>
      <c r="H34" s="81"/>
      <c r="I34" s="81"/>
      <c r="J34" s="81"/>
      <c r="K34" s="81"/>
      <c r="L34" s="81"/>
      <c r="M34" s="81"/>
      <c r="N34" s="81"/>
      <c r="O34" s="81"/>
      <c r="P34" s="83"/>
      <c r="Q34" s="83"/>
    </row>
    <row r="35" spans="1:17" s="169" customFormat="1" ht="13.5" customHeight="1" x14ac:dyDescent="0.2">
      <c r="A35" s="81"/>
      <c r="B35" s="81"/>
      <c r="C35" s="81"/>
      <c r="D35" s="81"/>
      <c r="E35" s="81"/>
      <c r="F35" s="81"/>
      <c r="G35" s="81"/>
      <c r="H35" s="81"/>
      <c r="I35" s="81"/>
      <c r="J35" s="81"/>
      <c r="K35" s="81"/>
      <c r="L35" s="81"/>
      <c r="M35" s="81"/>
      <c r="N35" s="81"/>
      <c r="O35" s="81"/>
      <c r="P35" s="83"/>
      <c r="Q35" s="83"/>
    </row>
    <row r="36" spans="1:17" s="169" customFormat="1" ht="13.5" customHeight="1" x14ac:dyDescent="0.2">
      <c r="A36" s="81" t="s">
        <v>312</v>
      </c>
      <c r="B36" s="81"/>
      <c r="C36" s="81"/>
      <c r="D36" s="129"/>
      <c r="E36" s="129"/>
      <c r="F36" s="129"/>
      <c r="G36" s="129"/>
      <c r="H36" s="129"/>
      <c r="I36" s="129"/>
      <c r="J36" s="129"/>
      <c r="K36" s="129"/>
      <c r="L36" s="129"/>
      <c r="M36" s="129"/>
      <c r="N36" s="129"/>
      <c r="O36" s="129"/>
      <c r="P36" s="170"/>
      <c r="Q36" s="170"/>
    </row>
    <row r="37" spans="1:17" ht="108" customHeight="1" x14ac:dyDescent="0.2">
      <c r="A37" s="89" t="s">
        <v>313</v>
      </c>
      <c r="B37" s="876" t="s">
        <v>314</v>
      </c>
      <c r="C37" s="876"/>
      <c r="D37" s="876"/>
      <c r="E37" s="876"/>
      <c r="F37" s="876"/>
      <c r="G37" s="876"/>
      <c r="H37" s="876"/>
      <c r="I37" s="876"/>
      <c r="J37" s="876"/>
      <c r="K37" s="876"/>
      <c r="L37" s="876"/>
      <c r="M37" s="876"/>
      <c r="N37" s="876"/>
      <c r="O37" s="876"/>
      <c r="P37" s="876"/>
      <c r="Q37" s="876"/>
    </row>
    <row r="38" spans="1:17" ht="48" customHeight="1" x14ac:dyDescent="0.2">
      <c r="A38" s="89" t="s">
        <v>315</v>
      </c>
      <c r="B38" s="876" t="s">
        <v>316</v>
      </c>
      <c r="C38" s="876"/>
      <c r="D38" s="876"/>
      <c r="E38" s="876"/>
      <c r="F38" s="876"/>
      <c r="G38" s="876"/>
      <c r="H38" s="876"/>
      <c r="I38" s="876"/>
      <c r="J38" s="876"/>
      <c r="K38" s="876"/>
      <c r="L38" s="876"/>
      <c r="M38" s="876"/>
      <c r="N38" s="876"/>
      <c r="O38" s="876"/>
      <c r="P38" s="876"/>
      <c r="Q38" s="876"/>
    </row>
    <row r="39" spans="1:17" ht="102" customHeight="1" x14ac:dyDescent="0.2">
      <c r="A39" s="89" t="s">
        <v>317</v>
      </c>
      <c r="B39" s="876" t="s">
        <v>318</v>
      </c>
      <c r="C39" s="876"/>
      <c r="D39" s="876"/>
      <c r="E39" s="876"/>
      <c r="F39" s="876"/>
      <c r="G39" s="876"/>
      <c r="H39" s="876"/>
      <c r="I39" s="876"/>
      <c r="J39" s="876"/>
      <c r="K39" s="876"/>
      <c r="L39" s="876"/>
      <c r="M39" s="876"/>
      <c r="N39" s="876"/>
      <c r="O39" s="876"/>
      <c r="P39" s="876"/>
      <c r="Q39" s="876"/>
    </row>
    <row r="40" spans="1:17" ht="36" customHeight="1" x14ac:dyDescent="0.2">
      <c r="A40" s="89" t="s">
        <v>609</v>
      </c>
      <c r="B40" s="876" t="s">
        <v>320</v>
      </c>
      <c r="C40" s="876"/>
      <c r="D40" s="876"/>
      <c r="E40" s="876"/>
      <c r="F40" s="876"/>
      <c r="G40" s="876"/>
      <c r="H40" s="876"/>
      <c r="I40" s="876"/>
      <c r="J40" s="876"/>
      <c r="K40" s="876"/>
      <c r="L40" s="876"/>
      <c r="M40" s="876"/>
      <c r="N40" s="876"/>
      <c r="O40" s="876"/>
      <c r="P40" s="876"/>
      <c r="Q40" s="877"/>
    </row>
    <row r="41" spans="1:17" ht="43.2" customHeight="1" x14ac:dyDescent="0.2">
      <c r="A41" s="89" t="s">
        <v>321</v>
      </c>
      <c r="B41" s="876" t="s">
        <v>322</v>
      </c>
      <c r="C41" s="876"/>
      <c r="D41" s="876"/>
      <c r="E41" s="876"/>
      <c r="F41" s="876"/>
      <c r="G41" s="876"/>
      <c r="H41" s="876"/>
      <c r="I41" s="876"/>
      <c r="J41" s="876"/>
      <c r="K41" s="876"/>
      <c r="L41" s="876"/>
      <c r="M41" s="876"/>
      <c r="N41" s="876"/>
      <c r="O41" s="876"/>
      <c r="P41" s="876"/>
      <c r="Q41" s="876"/>
    </row>
    <row r="42" spans="1:17" ht="36" customHeight="1" x14ac:dyDescent="0.2">
      <c r="A42" s="89" t="s">
        <v>323</v>
      </c>
      <c r="B42" s="876" t="s">
        <v>324</v>
      </c>
      <c r="C42" s="876"/>
      <c r="D42" s="876"/>
      <c r="E42" s="876"/>
      <c r="F42" s="876"/>
      <c r="G42" s="876"/>
      <c r="H42" s="876"/>
      <c r="I42" s="876"/>
      <c r="J42" s="876"/>
      <c r="K42" s="876"/>
      <c r="L42" s="876"/>
      <c r="M42" s="876"/>
      <c r="N42" s="876"/>
      <c r="O42" s="876"/>
      <c r="P42" s="876"/>
      <c r="Q42" s="876"/>
    </row>
    <row r="43" spans="1:17" x14ac:dyDescent="0.2">
      <c r="A43" s="172"/>
      <c r="B43" s="173"/>
      <c r="C43" s="173"/>
      <c r="D43" s="173"/>
      <c r="E43" s="173"/>
      <c r="F43" s="173"/>
      <c r="G43" s="173"/>
      <c r="H43" s="173"/>
      <c r="I43" s="173"/>
      <c r="J43" s="173"/>
      <c r="K43" s="173"/>
      <c r="L43" s="173"/>
      <c r="M43" s="173"/>
      <c r="N43" s="173"/>
      <c r="O43" s="173"/>
      <c r="P43" s="173"/>
      <c r="Q43" s="173"/>
    </row>
    <row r="44" spans="1:17" x14ac:dyDescent="0.2">
      <c r="A44" s="172"/>
      <c r="B44" s="173"/>
      <c r="C44" s="173"/>
      <c r="D44" s="173"/>
      <c r="E44" s="173"/>
      <c r="F44" s="173"/>
      <c r="G44" s="173"/>
      <c r="H44" s="173"/>
      <c r="I44" s="173"/>
      <c r="J44" s="173"/>
      <c r="K44" s="173"/>
      <c r="L44" s="173"/>
      <c r="M44" s="173"/>
      <c r="N44" s="173"/>
      <c r="O44" s="173"/>
      <c r="P44" s="173"/>
      <c r="Q44" s="173"/>
    </row>
    <row r="45" spans="1:17" x14ac:dyDescent="0.2">
      <c r="A45" s="172"/>
      <c r="B45" s="173"/>
      <c r="C45" s="173"/>
      <c r="D45" s="173"/>
      <c r="E45" s="173"/>
      <c r="F45" s="173"/>
      <c r="G45" s="173"/>
      <c r="H45" s="173"/>
      <c r="I45" s="173"/>
      <c r="J45" s="173"/>
      <c r="K45" s="173"/>
      <c r="L45" s="173"/>
      <c r="M45" s="173"/>
      <c r="N45" s="173"/>
      <c r="O45" s="173"/>
      <c r="P45" s="173"/>
      <c r="Q45" s="173"/>
    </row>
    <row r="46" spans="1:17" x14ac:dyDescent="0.2">
      <c r="A46" s="172"/>
      <c r="B46" s="173"/>
      <c r="C46" s="173"/>
      <c r="D46" s="173"/>
      <c r="E46" s="173"/>
      <c r="F46" s="173"/>
      <c r="G46" s="173"/>
      <c r="H46" s="173"/>
      <c r="I46" s="173"/>
      <c r="J46" s="173"/>
      <c r="K46" s="173"/>
      <c r="L46" s="173"/>
      <c r="M46" s="173"/>
      <c r="N46" s="173"/>
      <c r="O46" s="173"/>
      <c r="P46" s="173"/>
      <c r="Q46" s="173"/>
    </row>
    <row r="47" spans="1:17" x14ac:dyDescent="0.2">
      <c r="A47" s="172"/>
      <c r="B47" s="173"/>
      <c r="C47" s="173"/>
    </row>
  </sheetData>
  <mergeCells count="25">
    <mergeCell ref="A6:P6"/>
    <mergeCell ref="A3:Q3"/>
    <mergeCell ref="A4:Q4"/>
    <mergeCell ref="A1:Q1"/>
    <mergeCell ref="B8:P8"/>
    <mergeCell ref="B11:C11"/>
    <mergeCell ref="G11:H11"/>
    <mergeCell ref="N11:P11"/>
    <mergeCell ref="A7:P7"/>
    <mergeCell ref="B32:P32"/>
    <mergeCell ref="A13:P13"/>
    <mergeCell ref="A20:B20"/>
    <mergeCell ref="C20:P20"/>
    <mergeCell ref="B21:P21"/>
    <mergeCell ref="B22:P22"/>
    <mergeCell ref="B25:P25"/>
    <mergeCell ref="C28:M28"/>
    <mergeCell ref="A30:P30"/>
    <mergeCell ref="A31:P31"/>
    <mergeCell ref="B42:Q42"/>
    <mergeCell ref="B37:Q37"/>
    <mergeCell ref="B38:Q38"/>
    <mergeCell ref="B39:Q39"/>
    <mergeCell ref="B40:Q40"/>
    <mergeCell ref="B41:Q41"/>
  </mergeCells>
  <phoneticPr fontId="2"/>
  <printOptions horizontalCentered="1"/>
  <pageMargins left="0.55118110236220474" right="0.23622047244094491" top="0.47244094488188981" bottom="0.27559055118110237" header="0.31496062992125984" footer="0.19685039370078741"/>
  <pageSetup paperSize="9" scale="90" orientation="portrait" r:id="rId1"/>
  <headerFooter alignWithMargins="0"/>
  <rowBreaks count="1" manualBreakCount="1">
    <brk id="34"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C27"/>
  <sheetViews>
    <sheetView view="pageBreakPreview" zoomScaleNormal="90" zoomScaleSheetLayoutView="100" workbookViewId="0">
      <selection sqref="A1:C1"/>
    </sheetView>
  </sheetViews>
  <sheetFormatPr defaultColWidth="9" defaultRowHeight="13.2" x14ac:dyDescent="0.2"/>
  <cols>
    <col min="1" max="1" width="5.21875" style="81" customWidth="1"/>
    <col min="2" max="2" width="78.88671875" style="81" customWidth="1"/>
    <col min="3" max="3" width="11.44140625" style="83" bestFit="1" customWidth="1"/>
    <col min="4" max="16384" width="9" style="81"/>
  </cols>
  <sheetData>
    <row r="1" spans="1:3" ht="21" customHeight="1" x14ac:dyDescent="0.25">
      <c r="A1" s="918" t="s">
        <v>615</v>
      </c>
      <c r="B1" s="918"/>
      <c r="C1" s="918"/>
    </row>
    <row r="2" spans="1:3" ht="21" customHeight="1" x14ac:dyDescent="0.25">
      <c r="A2" s="82"/>
      <c r="B2" s="82"/>
      <c r="C2" s="82"/>
    </row>
    <row r="3" spans="1:3" ht="21" customHeight="1" x14ac:dyDescent="0.2">
      <c r="A3" s="907" t="s">
        <v>612</v>
      </c>
      <c r="B3" s="907"/>
      <c r="C3" s="907"/>
    </row>
    <row r="4" spans="1:3" ht="21" customHeight="1" x14ac:dyDescent="0.2">
      <c r="A4" s="919" t="s">
        <v>613</v>
      </c>
      <c r="B4" s="919"/>
      <c r="C4" s="919"/>
    </row>
    <row r="5" spans="1:3" ht="13.8" customHeight="1" thickBot="1" x14ac:dyDescent="0.25"/>
    <row r="6" spans="1:3" s="83" customFormat="1" ht="13.8" thickBot="1" x14ac:dyDescent="0.25">
      <c r="A6" s="920" t="s">
        <v>262</v>
      </c>
      <c r="B6" s="921"/>
      <c r="C6" s="84" t="s">
        <v>263</v>
      </c>
    </row>
    <row r="7" spans="1:3" s="86" customFormat="1" ht="138.6" customHeight="1" x14ac:dyDescent="0.2">
      <c r="A7" s="922" t="s">
        <v>325</v>
      </c>
      <c r="B7" s="923"/>
      <c r="C7" s="85" t="s">
        <v>264</v>
      </c>
    </row>
    <row r="8" spans="1:3" s="86" customFormat="1" ht="44.4" customHeight="1" x14ac:dyDescent="0.2">
      <c r="A8" s="924" t="s">
        <v>326</v>
      </c>
      <c r="B8" s="925"/>
      <c r="C8" s="87" t="s">
        <v>264</v>
      </c>
    </row>
    <row r="9" spans="1:3" s="86" customFormat="1" ht="54" customHeight="1" x14ac:dyDescent="0.2">
      <c r="A9" s="924" t="s">
        <v>327</v>
      </c>
      <c r="B9" s="925"/>
      <c r="C9" s="87" t="s">
        <v>264</v>
      </c>
    </row>
    <row r="10" spans="1:3" ht="38.25" customHeight="1" thickBot="1" x14ac:dyDescent="0.25">
      <c r="A10" s="926" t="s">
        <v>265</v>
      </c>
      <c r="B10" s="927"/>
      <c r="C10" s="88" t="s">
        <v>264</v>
      </c>
    </row>
    <row r="12" spans="1:3" x14ac:dyDescent="0.2">
      <c r="A12" s="81" t="s">
        <v>266</v>
      </c>
    </row>
    <row r="13" spans="1:3" x14ac:dyDescent="0.2">
      <c r="A13" s="175" t="s">
        <v>328</v>
      </c>
      <c r="B13" s="81" t="s">
        <v>329</v>
      </c>
    </row>
    <row r="14" spans="1:3" ht="142.5" customHeight="1" x14ac:dyDescent="0.2">
      <c r="A14" s="89"/>
      <c r="B14" s="916" t="s">
        <v>330</v>
      </c>
      <c r="C14" s="916"/>
    </row>
    <row r="15" spans="1:3" ht="125.25" customHeight="1" x14ac:dyDescent="0.2">
      <c r="A15" s="89"/>
      <c r="B15" s="916" t="s">
        <v>331</v>
      </c>
      <c r="C15" s="916"/>
    </row>
    <row r="16" spans="1:3" ht="90.6" customHeight="1" x14ac:dyDescent="0.2">
      <c r="A16" s="89"/>
      <c r="B16" s="915" t="s">
        <v>332</v>
      </c>
      <c r="C16" s="915"/>
    </row>
    <row r="17" spans="1:3" ht="46.2" customHeight="1" x14ac:dyDescent="0.2">
      <c r="A17" s="89"/>
      <c r="B17" s="915" t="s">
        <v>333</v>
      </c>
      <c r="C17" s="915"/>
    </row>
    <row r="18" spans="1:3" ht="72" customHeight="1" x14ac:dyDescent="0.2">
      <c r="A18" s="89"/>
      <c r="B18" s="915" t="s">
        <v>334</v>
      </c>
      <c r="C18" s="915"/>
    </row>
    <row r="19" spans="1:3" ht="100.2" customHeight="1" x14ac:dyDescent="0.2">
      <c r="A19" s="89"/>
      <c r="B19" s="915" t="s">
        <v>335</v>
      </c>
      <c r="C19" s="915"/>
    </row>
    <row r="20" spans="1:3" ht="32.25" customHeight="1" x14ac:dyDescent="0.2">
      <c r="A20" s="89"/>
      <c r="B20" s="916" t="s">
        <v>336</v>
      </c>
      <c r="C20" s="917"/>
    </row>
    <row r="21" spans="1:3" ht="65.400000000000006" customHeight="1" x14ac:dyDescent="0.2">
      <c r="B21" s="913" t="s">
        <v>337</v>
      </c>
      <c r="C21" s="913"/>
    </row>
    <row r="22" spans="1:3" x14ac:dyDescent="0.2">
      <c r="A22" s="176" t="s">
        <v>267</v>
      </c>
      <c r="B22" s="912" t="s">
        <v>338</v>
      </c>
      <c r="C22" s="912"/>
    </row>
    <row r="23" spans="1:3" ht="115.8" customHeight="1" x14ac:dyDescent="0.2">
      <c r="B23" s="913" t="s">
        <v>339</v>
      </c>
      <c r="C23" s="913"/>
    </row>
    <row r="24" spans="1:3" x14ac:dyDescent="0.2">
      <c r="B24" s="912" t="s">
        <v>340</v>
      </c>
      <c r="C24" s="912"/>
    </row>
    <row r="25" spans="1:3" ht="63.6" customHeight="1" x14ac:dyDescent="0.2">
      <c r="B25" s="913" t="s">
        <v>341</v>
      </c>
      <c r="C25" s="914"/>
    </row>
    <row r="26" spans="1:3" ht="62.4" customHeight="1" x14ac:dyDescent="0.2">
      <c r="B26" s="913" t="s">
        <v>342</v>
      </c>
      <c r="C26" s="914"/>
    </row>
    <row r="27" spans="1:3" ht="28.5" customHeight="1" x14ac:dyDescent="0.2">
      <c r="B27" s="913" t="s">
        <v>343</v>
      </c>
      <c r="C27" s="913"/>
    </row>
  </sheetData>
  <mergeCells count="22">
    <mergeCell ref="B17:C17"/>
    <mergeCell ref="A1:C1"/>
    <mergeCell ref="A3:C3"/>
    <mergeCell ref="A4:C4"/>
    <mergeCell ref="A6:B6"/>
    <mergeCell ref="A7:B7"/>
    <mergeCell ref="A8:B8"/>
    <mergeCell ref="A9:B9"/>
    <mergeCell ref="A10:B10"/>
    <mergeCell ref="B14:C14"/>
    <mergeCell ref="B15:C15"/>
    <mergeCell ref="B16:C16"/>
    <mergeCell ref="B24:C24"/>
    <mergeCell ref="B25:C25"/>
    <mergeCell ref="B26:C26"/>
    <mergeCell ref="B27:C27"/>
    <mergeCell ref="B18:C18"/>
    <mergeCell ref="B19:C19"/>
    <mergeCell ref="B20:C20"/>
    <mergeCell ref="B21:C21"/>
    <mergeCell ref="B22:C22"/>
    <mergeCell ref="B23:C23"/>
  </mergeCells>
  <phoneticPr fontId="2"/>
  <pageMargins left="0.59" right="0.280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29</vt:i4>
      </vt:variant>
    </vt:vector>
  </HeadingPairs>
  <TitlesOfParts>
    <vt:vector size="57" baseType="lpstr">
      <vt:lpstr>密着デイ</vt:lpstr>
      <vt:lpstr>人員・設備</vt:lpstr>
      <vt:lpstr>運営</vt:lpstr>
      <vt:lpstr>地密通所（1枚版）</vt:lpstr>
      <vt:lpstr>シフト記号表（勤務時間帯）</vt:lpstr>
      <vt:lpstr>報酬</vt:lpstr>
      <vt:lpstr>入浴介助加算（Ⅰ）（Ⅱ）</vt:lpstr>
      <vt:lpstr>中重度者ケア体制加算</vt:lpstr>
      <vt:lpstr>生活機能向上連携加算 (Ⅰ)</vt:lpstr>
      <vt:lpstr>生活機能向上連携加算（Ⅱ）</vt:lpstr>
      <vt:lpstr>個別機能訓練（Ⅰ）イ </vt:lpstr>
      <vt:lpstr>個別機能訓練（Ⅰ）ロ</vt:lpstr>
      <vt:lpstr>個別機能訓練（Ⅱ)</vt:lpstr>
      <vt:lpstr>認知症加算</vt:lpstr>
      <vt:lpstr>若年性認知症利用者受入加算</vt:lpstr>
      <vt:lpstr>栄養アセスメント加算</vt:lpstr>
      <vt:lpstr>栄養改善加算</vt:lpstr>
      <vt:lpstr>口腔・栄養スクリーニング加算（Ⅰ）</vt:lpstr>
      <vt:lpstr>口腔・栄養スクリーニング加算（Ⅱ）</vt:lpstr>
      <vt:lpstr>口腔機能向上（Ⅰ）</vt:lpstr>
      <vt:lpstr>口腔機能向上（Ⅱ）</vt:lpstr>
      <vt:lpstr>科学的介護推進体制加算  </vt:lpstr>
      <vt:lpstr>サービス提供体制強化加算Ⅰ</vt:lpstr>
      <vt:lpstr>サービス提供体制強化加算Ⅱ</vt:lpstr>
      <vt:lpstr>サービス提供体制強化加算Ⅲ</vt:lpstr>
      <vt:lpstr>一体的サービス提供加算</vt:lpstr>
      <vt:lpstr>生活機能向上グループ活動加算</vt:lpstr>
      <vt:lpstr>Sheet3</vt:lpstr>
      <vt:lpstr>'シフト記号表（勤務時間帯）'!【記載例】シフト記号</vt:lpstr>
      <vt:lpstr>サービス提供体制強化加算Ⅰ!Print_Area</vt:lpstr>
      <vt:lpstr>サービス提供体制強化加算Ⅱ!Print_Area</vt:lpstr>
      <vt:lpstr>サービス提供体制強化加算Ⅲ!Print_Area</vt:lpstr>
      <vt:lpstr>一体的サービス提供加算!Print_Area</vt:lpstr>
      <vt:lpstr>運営!Print_Area</vt:lpstr>
      <vt:lpstr>栄養アセスメント加算!Print_Area</vt:lpstr>
      <vt:lpstr>栄養改善加算!Print_Area</vt:lpstr>
      <vt:lpstr>'科学的介護推進体制加算  '!Print_Area</vt:lpstr>
      <vt:lpstr>'個別機能訓練（Ⅰ）イ '!Print_Area</vt:lpstr>
      <vt:lpstr>'個別機能訓練（Ⅰ）ロ'!Print_Area</vt:lpstr>
      <vt:lpstr>'個別機能訓練（Ⅱ)'!Print_Area</vt:lpstr>
      <vt:lpstr>'口腔・栄養スクリーニング加算（Ⅰ）'!Print_Area</vt:lpstr>
      <vt:lpstr>'口腔・栄養スクリーニング加算（Ⅱ）'!Print_Area</vt:lpstr>
      <vt:lpstr>'口腔機能向上（Ⅰ）'!Print_Area</vt:lpstr>
      <vt:lpstr>'口腔機能向上（Ⅱ）'!Print_Area</vt:lpstr>
      <vt:lpstr>若年性認知症利用者受入加算!Print_Area</vt:lpstr>
      <vt:lpstr>人員・設備!Print_Area</vt:lpstr>
      <vt:lpstr>生活機能向上グループ活動加算!Print_Area</vt:lpstr>
      <vt:lpstr>'生活機能向上連携加算 (Ⅰ)'!Print_Area</vt:lpstr>
      <vt:lpstr>'生活機能向上連携加算（Ⅱ）'!Print_Area</vt:lpstr>
      <vt:lpstr>'地密通所（1枚版）'!Print_Area</vt:lpstr>
      <vt:lpstr>中重度者ケア体制加算!Print_Area</vt:lpstr>
      <vt:lpstr>'入浴介助加算（Ⅰ）（Ⅱ）'!Print_Area</vt:lpstr>
      <vt:lpstr>認知症加算!Print_Area</vt:lpstr>
      <vt:lpstr>報酬!Print_Area</vt:lpstr>
      <vt:lpstr>密着デイ!Print_Area</vt:lpstr>
      <vt:lpstr>'地密通所（1枚版）'!Print_Titles</vt:lpstr>
      <vt:lpstr>'シフト記号表（勤務時間帯）'!シフト記号表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小川</cp:lastModifiedBy>
  <cp:lastPrinted>2025-10-27T02:11:56Z</cp:lastPrinted>
  <dcterms:modified xsi:type="dcterms:W3CDTF">2025-12-05T01:14:17Z</dcterms:modified>
</cp:coreProperties>
</file>